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William\Documents\REPORTES_REGION PAGINA AGOSTO\REPORTES TRAMO FIJO_AP ENDIS\CRITERIO_1.2.3_CONSITENCIA_EG_COM_ANUAL\"/>
    </mc:Choice>
  </mc:AlternateContent>
  <bookViews>
    <workbookView xWindow="10788" yWindow="168" windowWidth="10836" windowHeight="10152" tabRatio="812"/>
  </bookViews>
  <sheets>
    <sheet name="PASO_1_CONCILIACION_EG" sheetId="18" r:id="rId1"/>
    <sheet name="PASO 2_COM_ANUAL" sheetId="19" r:id="rId2"/>
  </sheets>
  <definedNames>
    <definedName name="BASE_EJECUTORA">#REF!</definedName>
    <definedName name="BASE_EJECUTORA_PROGRAMA">#REF!</definedName>
    <definedName name="ejec_no_incluir">#REF!</definedName>
    <definedName name="NOVAN">#REF!</definedName>
  </definedNames>
  <calcPr calcId="162913"/>
</workbook>
</file>

<file path=xl/calcChain.xml><?xml version="1.0" encoding="utf-8"?>
<calcChain xmlns="http://schemas.openxmlformats.org/spreadsheetml/2006/main">
  <c r="I12" i="19" l="1"/>
  <c r="F12" i="19"/>
  <c r="E17" i="18" l="1"/>
  <c r="H23" i="19"/>
  <c r="G23" i="19"/>
  <c r="I23" i="19" s="1"/>
  <c r="E23" i="19"/>
  <c r="D23" i="19"/>
  <c r="C23" i="19"/>
  <c r="I22" i="19"/>
  <c r="I21" i="19"/>
  <c r="I20" i="19"/>
  <c r="I19" i="19"/>
  <c r="I18" i="19"/>
  <c r="I17" i="19"/>
  <c r="I16" i="19"/>
  <c r="I15" i="19"/>
  <c r="I14" i="19"/>
  <c r="I13" i="19"/>
  <c r="I11" i="19"/>
  <c r="F22" i="19"/>
  <c r="F21" i="19"/>
  <c r="F20" i="19"/>
  <c r="F19" i="19"/>
  <c r="F18" i="19"/>
  <c r="F17" i="19"/>
  <c r="F16" i="19"/>
  <c r="F15" i="19"/>
  <c r="F14" i="19"/>
  <c r="F13" i="19"/>
  <c r="F11" i="19"/>
  <c r="F23" i="19" l="1"/>
  <c r="H16" i="18"/>
  <c r="H15" i="18"/>
  <c r="H14" i="18"/>
  <c r="H13" i="18"/>
  <c r="H12" i="18"/>
  <c r="H11" i="18"/>
  <c r="H10" i="18"/>
  <c r="H9" i="18"/>
  <c r="H8" i="18"/>
  <c r="H7" i="18"/>
  <c r="G17" i="18" l="1"/>
  <c r="H17" i="18" s="1"/>
  <c r="F17" i="18"/>
  <c r="D17" i="18"/>
  <c r="C17" i="18"/>
  <c r="H5" i="18" l="1"/>
</calcChain>
</file>

<file path=xl/sharedStrings.xml><?xml version="1.0" encoding="utf-8"?>
<sst xmlns="http://schemas.openxmlformats.org/spreadsheetml/2006/main" count="54" uniqueCount="39">
  <si>
    <t>Total CONSISTENCIA</t>
  </si>
  <si>
    <t>%</t>
  </si>
  <si>
    <t>UNIDAD EJECUTORA</t>
  </si>
  <si>
    <t>COMPROMISO DE GESTION   1.2.1 - CONVENIO  AP ENDIS  NIVEL -1</t>
  </si>
  <si>
    <t>Total EG SIGA   2018</t>
  </si>
  <si>
    <t>Total EG SIAF  2018</t>
  </si>
  <si>
    <t>IMPORTE_SIGA  2018</t>
  </si>
  <si>
    <t>Fuente:</t>
  </si>
  <si>
    <t>- PPlay1 - C_NECESIDADES_8_2018</t>
  </si>
  <si>
    <t>PIM -2018</t>
  </si>
  <si>
    <t>- Aplicativo SIAF-SP</t>
  </si>
  <si>
    <t>0823 DIRECCION REGIONAL DE SALUD JUNIN</t>
  </si>
  <si>
    <t>0824 SALUD DANIEL ALCIDES CARRION</t>
  </si>
  <si>
    <t>0825 SALUD EL CARMEN</t>
  </si>
  <si>
    <t>0826 SALUD JAUJA</t>
  </si>
  <si>
    <t>0827 SALUD TARMA</t>
  </si>
  <si>
    <t>0828 SALUD CHANCHAMAYO</t>
  </si>
  <si>
    <t>0829 SALUD SATIPO</t>
  </si>
  <si>
    <t>0830 SALUD JUNIN</t>
  </si>
  <si>
    <t>1224 RED DE SALUD DEL VALLE DEL MANTARO</t>
  </si>
  <si>
    <t>1612 RED DE SALUD PICHANAKI</t>
  </si>
  <si>
    <t>1613 RED DE SALUD SAN MARTIN DE PANGOA</t>
  </si>
  <si>
    <t>1615 SALUD CHUPACA</t>
  </si>
  <si>
    <t>TOTAL SECTOR SALUD JUNIN</t>
  </si>
  <si>
    <r>
      <rPr>
        <b/>
        <u/>
        <sz val="10"/>
        <color theme="1"/>
        <rFont val="Calibri"/>
        <family val="2"/>
        <scheme val="minor"/>
      </rPr>
      <t>Conciliación de EG</t>
    </r>
    <r>
      <rPr>
        <sz val="10"/>
        <color theme="1"/>
        <rFont val="Calibri"/>
        <family val="2"/>
        <scheme val="minor"/>
      </rPr>
      <t xml:space="preserve">: Las especificas de gasto a nivel de detalle en la genérica 2.3 bienes y servicios del PIM en el SIAF, se corresponden al menos en </t>
    </r>
    <r>
      <rPr>
        <b/>
        <sz val="10"/>
        <color theme="1"/>
        <rFont val="Calibri"/>
        <family val="2"/>
        <scheme val="minor"/>
      </rPr>
      <t>95%</t>
    </r>
    <r>
      <rPr>
        <sz val="10"/>
        <color theme="1"/>
        <rFont val="Calibri"/>
        <family val="2"/>
        <scheme val="minor"/>
      </rPr>
      <t xml:space="preserve"> o más respecto a las específicas de bienes y servicios registrados en el cuadro de necesidades de la fase requerido  2018 del SIGA, en los programas presupuestales  PAN y SMN por toda fuente de financiamiento.</t>
    </r>
  </si>
  <si>
    <t>UNIDADES EJECUTORAS</t>
  </si>
  <si>
    <t>PIM 2018</t>
  </si>
  <si>
    <t>CERTIFICACION_SIGA</t>
  </si>
  <si>
    <t>CERTIFICACION_SIAF</t>
  </si>
  <si>
    <t>COMPROMISO_ANUAL_SIGA</t>
  </si>
  <si>
    <t>COMPROMISO_ANUAL_SIAF</t>
  </si>
  <si>
    <t>META</t>
  </si>
  <si>
    <t>450 GOBIERNO REGIONAL DEL DEPARTAMENTO DE JUNIN</t>
  </si>
  <si>
    <t>REGION JUNIN</t>
  </si>
  <si>
    <t>TOTAL % CONSISTENCIA SIGA/SIAF - COM ANUAL</t>
  </si>
  <si>
    <t>TOTAL % CONSISTENCIA SIGA/SIAF - CERTIFICACION</t>
  </si>
  <si>
    <r>
      <rPr>
        <b/>
        <u/>
        <sz val="11"/>
        <color theme="1"/>
        <rFont val="Calibri"/>
        <family val="2"/>
        <scheme val="minor"/>
      </rPr>
      <t xml:space="preserve">Compromiso Anual: </t>
    </r>
    <r>
      <rPr>
        <sz val="11"/>
        <color theme="1"/>
        <rFont val="Calibri"/>
        <family val="2"/>
        <scheme val="minor"/>
      </rPr>
      <t>En las bases de datos del SIGA y del SIAF al 31 de agosto, se identifica el presupuesto que cuenta con compromiso anual para bienes y servicios (genérica 2.3) y para activos no financieros (genérica 2.6) a nivel de los programas presupuestales de salud, por toda fuente de financiamiento, por unidad ejecutora de salud y consolidado a nivel de pliego regional, excluyendo las especificas de CAS (23281)</t>
    </r>
  </si>
  <si>
    <t>- PPlay1 - Cubo Orden_Julio</t>
  </si>
  <si>
    <t>- Aplicativo SIAF-SP_Agosto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</si>
</sst>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10"/>
      <name val="Arial"/>
      <family val="2"/>
    </font>
    <font>
      <b/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</fonts>
  <fills count="4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theme="4" tint="0.79998168889431442"/>
      </patternFill>
    </fill>
    <fill>
      <patternFill patternType="solid">
        <fgColor theme="9" tint="0.39997558519241921"/>
        <bgColor theme="4" tint="0.79998168889431442"/>
      </patternFill>
    </fill>
    <fill>
      <patternFill patternType="solid">
        <fgColor theme="8" tint="0.39997558519241921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9" fontId="1" fillId="0" borderId="0" applyFont="0" applyFill="0" applyBorder="0" applyAlignment="0" applyProtection="0"/>
  </cellStyleXfs>
  <cellXfs count="44">
    <xf numFmtId="0" fontId="0" fillId="0" borderId="0" xfId="0"/>
    <xf numFmtId="0" fontId="18" fillId="0" borderId="0" xfId="0" applyFont="1"/>
    <xf numFmtId="3" fontId="19" fillId="38" borderId="10" xfId="0" applyNumberFormat="1" applyFont="1" applyFill="1" applyBorder="1"/>
    <xf numFmtId="0" fontId="19" fillId="35" borderId="10" xfId="0" applyFont="1" applyFill="1" applyBorder="1" applyAlignment="1">
      <alignment horizontal="center" vertical="center"/>
    </xf>
    <xf numFmtId="1" fontId="18" fillId="0" borderId="10" xfId="0" applyNumberFormat="1" applyFont="1" applyBorder="1"/>
    <xf numFmtId="9" fontId="18" fillId="34" borderId="10" xfId="42" applyNumberFormat="1" applyFont="1" applyFill="1" applyBorder="1"/>
    <xf numFmtId="2" fontId="19" fillId="38" borderId="10" xfId="0" applyNumberFormat="1" applyFont="1" applyFill="1" applyBorder="1"/>
    <xf numFmtId="164" fontId="19" fillId="38" borderId="10" xfId="42" applyNumberFormat="1" applyFont="1" applyFill="1" applyBorder="1"/>
    <xf numFmtId="0" fontId="19" fillId="0" borderId="0" xfId="0" applyFont="1"/>
    <xf numFmtId="1" fontId="18" fillId="0" borderId="0" xfId="0" applyNumberFormat="1" applyFont="1"/>
    <xf numFmtId="49" fontId="23" fillId="0" borderId="0" xfId="0" applyNumberFormat="1" applyFont="1" applyAlignment="1">
      <alignment horizontal="left" indent="4"/>
    </xf>
    <xf numFmtId="0" fontId="24" fillId="0" borderId="10" xfId="0" applyFont="1" applyFill="1" applyBorder="1" applyAlignment="1"/>
    <xf numFmtId="0" fontId="25" fillId="0" borderId="10" xfId="0" applyFont="1" applyFill="1" applyBorder="1" applyAlignment="1"/>
    <xf numFmtId="3" fontId="18" fillId="0" borderId="10" xfId="0" applyNumberFormat="1" applyFont="1" applyFill="1" applyBorder="1"/>
    <xf numFmtId="0" fontId="19" fillId="33" borderId="11" xfId="0" applyFont="1" applyFill="1" applyBorder="1" applyAlignment="1">
      <alignment horizontal="center" vertical="center"/>
    </xf>
    <xf numFmtId="3" fontId="19" fillId="36" borderId="11" xfId="0" applyNumberFormat="1" applyFont="1" applyFill="1" applyBorder="1" applyAlignment="1">
      <alignment horizontal="center" vertical="center"/>
    </xf>
    <xf numFmtId="3" fontId="19" fillId="37" borderId="11" xfId="0" applyNumberFormat="1" applyFont="1" applyFill="1" applyBorder="1" applyAlignment="1">
      <alignment horizontal="center" vertical="center" wrapText="1"/>
    </xf>
    <xf numFmtId="0" fontId="26" fillId="0" borderId="10" xfId="0" applyFont="1" applyFill="1" applyBorder="1" applyAlignment="1"/>
    <xf numFmtId="4" fontId="19" fillId="0" borderId="10" xfId="0" applyNumberFormat="1" applyFont="1" applyFill="1" applyBorder="1" applyAlignment="1">
      <alignment vertical="center"/>
    </xf>
    <xf numFmtId="1" fontId="19" fillId="0" borderId="10" xfId="0" applyNumberFormat="1" applyFont="1" applyBorder="1"/>
    <xf numFmtId="9" fontId="19" fillId="34" borderId="10" xfId="42" applyNumberFormat="1" applyFont="1" applyFill="1" applyBorder="1"/>
    <xf numFmtId="3" fontId="18" fillId="0" borderId="10" xfId="0" applyNumberFormat="1" applyFont="1" applyFill="1" applyBorder="1" applyAlignment="1">
      <alignment vertical="center"/>
    </xf>
    <xf numFmtId="0" fontId="27" fillId="39" borderId="10" xfId="0" applyFont="1" applyFill="1" applyBorder="1" applyAlignment="1">
      <alignment horizontal="center" vertical="center" wrapText="1"/>
    </xf>
    <xf numFmtId="10" fontId="24" fillId="0" borderId="10" xfId="0" applyNumberFormat="1" applyFont="1" applyFill="1" applyBorder="1" applyAlignment="1">
      <alignment wrapText="1"/>
    </xf>
    <xf numFmtId="0" fontId="27" fillId="0" borderId="10" xfId="0" applyFont="1" applyFill="1" applyBorder="1" applyAlignment="1">
      <alignment wrapText="1"/>
    </xf>
    <xf numFmtId="3" fontId="27" fillId="0" borderId="10" xfId="0" applyNumberFormat="1" applyFont="1" applyFill="1" applyBorder="1" applyAlignment="1">
      <alignment wrapText="1"/>
    </xf>
    <xf numFmtId="10" fontId="27" fillId="0" borderId="10" xfId="0" applyNumberFormat="1" applyFont="1" applyFill="1" applyBorder="1" applyAlignment="1">
      <alignment wrapText="1"/>
    </xf>
    <xf numFmtId="0" fontId="24" fillId="0" borderId="0" xfId="0" applyFont="1" applyAlignment="1">
      <alignment wrapText="1"/>
    </xf>
    <xf numFmtId="0" fontId="16" fillId="0" borderId="0" xfId="0" applyFont="1"/>
    <xf numFmtId="0" fontId="19" fillId="36" borderId="11" xfId="0" applyFont="1" applyFill="1" applyBorder="1" applyAlignment="1">
      <alignment horizontal="center" vertical="center" wrapText="1"/>
    </xf>
    <xf numFmtId="0" fontId="19" fillId="37" borderId="11" xfId="0" applyFont="1" applyFill="1" applyBorder="1" applyAlignment="1">
      <alignment horizontal="center" vertical="center" wrapText="1"/>
    </xf>
    <xf numFmtId="0" fontId="19" fillId="33" borderId="11" xfId="0" applyFont="1" applyFill="1" applyBorder="1" applyAlignment="1">
      <alignment horizontal="center" vertical="center" wrapText="1"/>
    </xf>
    <xf numFmtId="3" fontId="18" fillId="0" borderId="10" xfId="0" applyNumberFormat="1" applyFont="1" applyBorder="1" applyAlignment="1">
      <alignment wrapText="1"/>
    </xf>
    <xf numFmtId="1" fontId="25" fillId="40" borderId="10" xfId="0" applyNumberFormat="1" applyFont="1" applyFill="1" applyBorder="1" applyAlignment="1">
      <alignment vertical="center"/>
    </xf>
    <xf numFmtId="49" fontId="30" fillId="0" borderId="0" xfId="0" applyNumberFormat="1" applyFont="1" applyAlignment="1">
      <alignment horizontal="left" indent="4"/>
    </xf>
    <xf numFmtId="3" fontId="24" fillId="0" borderId="10" xfId="0" applyNumberFormat="1" applyFont="1" applyBorder="1" applyAlignment="1">
      <alignment wrapText="1"/>
    </xf>
    <xf numFmtId="0" fontId="20" fillId="0" borderId="0" xfId="0" applyFont="1" applyAlignment="1">
      <alignment horizontal="left" wrapText="1"/>
    </xf>
    <xf numFmtId="0" fontId="28" fillId="0" borderId="0" xfId="0" applyFont="1" applyAlignment="1">
      <alignment horizontal="center"/>
    </xf>
    <xf numFmtId="10" fontId="27" fillId="0" borderId="11" xfId="0" applyNumberFormat="1" applyFont="1" applyFill="1" applyBorder="1" applyAlignment="1">
      <alignment horizontal="center" vertical="center" wrapText="1"/>
    </xf>
    <xf numFmtId="10" fontId="27" fillId="0" borderId="13" xfId="0" applyNumberFormat="1" applyFont="1" applyFill="1" applyBorder="1" applyAlignment="1">
      <alignment horizontal="center" vertical="center" wrapText="1"/>
    </xf>
    <xf numFmtId="10" fontId="27" fillId="0" borderId="12" xfId="0" applyNumberFormat="1" applyFont="1" applyFill="1" applyBorder="1" applyAlignment="1">
      <alignment horizontal="center" vertical="center" wrapText="1"/>
    </xf>
    <xf numFmtId="0" fontId="28" fillId="41" borderId="0" xfId="0" applyFont="1" applyFill="1" applyAlignment="1">
      <alignment horizontal="center"/>
    </xf>
    <xf numFmtId="0" fontId="0" fillId="0" borderId="0" xfId="0" applyFont="1" applyAlignment="1">
      <alignment horizontal="center" wrapText="1"/>
    </xf>
    <xf numFmtId="0" fontId="20" fillId="0" borderId="0" xfId="0" applyFont="1" applyAlignment="1">
      <alignment horizontal="center" wrapText="1"/>
    </xf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Porcentaje" xfId="42" builtinId="5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1928447</xdr:colOff>
      <xdr:row>18</xdr:row>
      <xdr:rowOff>20513</xdr:rowOff>
    </xdr:from>
    <xdr:to>
      <xdr:col>8</xdr:col>
      <xdr:colOff>11724</xdr:colOff>
      <xdr:row>28</xdr:row>
      <xdr:rowOff>82061</xdr:rowOff>
    </xdr:to>
    <xdr:sp macro="" textlink="">
      <xdr:nvSpPr>
        <xdr:cNvPr id="2" name="1 CuadroTexto"/>
        <xdr:cNvSpPr txBox="1"/>
      </xdr:nvSpPr>
      <xdr:spPr>
        <a:xfrm>
          <a:off x="2409093" y="3185744"/>
          <a:ext cx="4343400" cy="131005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PE" sz="800" b="1">
              <a:solidFill>
                <a:srgbClr val="FF0000"/>
              </a:solidFill>
            </a:rPr>
            <a:t>Comentario:</a:t>
          </a:r>
          <a:r>
            <a:rPr lang="es-PE" sz="800" b="1"/>
            <a:t> </a:t>
          </a:r>
          <a:r>
            <a:rPr lang="es-PE" sz="800" b="1">
              <a:solidFill>
                <a:srgbClr val="0000FF"/>
              </a:solidFill>
            </a:rPr>
            <a:t>Al corte</a:t>
          </a:r>
          <a:r>
            <a:rPr lang="es-PE" sz="800" b="1" baseline="0">
              <a:solidFill>
                <a:srgbClr val="0000FF"/>
              </a:solidFill>
            </a:rPr>
            <a:t> del PIM al 31 de agosto del 2018 como Región estamos 95.7%  por encima de la meta mínima fijada.  nuevamente la la Unidad Ejecutora 0827 Salud Tarma tiene un porcentaje de avance de 79%, ya que no tuvieron una adecuada programación de especificas de gasto en la Fase Requerido, seguida de la Red de Salud Satipo con un 89% </a:t>
          </a:r>
        </a:p>
        <a:p>
          <a:r>
            <a:rPr lang="es-PE" sz="800" b="1" baseline="0">
              <a:solidFill>
                <a:srgbClr val="0000FF"/>
              </a:solidFill>
            </a:rPr>
            <a:t>Señalar que para el presente ejercicio fiscal 2018 el MINSA incorporo en el KIT de Ejecución la EG 23.27.11.5 Servicio de Alimnentación de Consumo Humano y la EG 23.26.41 Gastos por Prestaciones de Salud.</a:t>
          </a:r>
        </a:p>
        <a:p>
          <a:r>
            <a:rPr lang="es-PE" sz="800" b="1" baseline="0">
              <a:solidFill>
                <a:srgbClr val="0000FF"/>
              </a:solidFill>
            </a:rPr>
            <a:t>La Unidad Ejecutora 0824 Daniel Alcides Carrion no tiene progrmación en los PP 001 PAN y 002 SMN, en la fase Requerido</a:t>
          </a:r>
        </a:p>
        <a:p>
          <a:endParaRPr lang="es-PE" sz="800" b="1" baseline="0">
            <a:solidFill>
              <a:srgbClr val="0000FF"/>
            </a:solidFill>
          </a:endParaRPr>
        </a:p>
        <a:p>
          <a:endParaRPr lang="es-PE" sz="800" b="1" baseline="0">
            <a:solidFill>
              <a:srgbClr val="0000FF"/>
            </a:solidFill>
          </a:endParaRPr>
        </a:p>
        <a:p>
          <a:endParaRPr lang="es-PE" sz="800" b="1">
            <a:solidFill>
              <a:srgbClr val="0000FF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762000</xdr:colOff>
      <xdr:row>24</xdr:row>
      <xdr:rowOff>22860</xdr:rowOff>
    </xdr:from>
    <xdr:to>
      <xdr:col>9</xdr:col>
      <xdr:colOff>701040</xdr:colOff>
      <xdr:row>32</xdr:row>
      <xdr:rowOff>68580</xdr:rowOff>
    </xdr:to>
    <xdr:sp macro="" textlink="">
      <xdr:nvSpPr>
        <xdr:cNvPr id="2" name="1 CuadroTexto"/>
        <xdr:cNvSpPr txBox="1"/>
      </xdr:nvSpPr>
      <xdr:spPr>
        <a:xfrm>
          <a:off x="5661660" y="5532120"/>
          <a:ext cx="5196840" cy="150876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s-PE" sz="1200" b="1">
              <a:solidFill>
                <a:srgbClr val="FF0000"/>
              </a:solidFill>
            </a:rPr>
            <a:t>Comentario:</a:t>
          </a:r>
          <a:r>
            <a:rPr lang="es-PE" sz="1200" b="1"/>
            <a:t> </a:t>
          </a:r>
          <a:r>
            <a:rPr lang="es-PE" sz="1200" b="1">
              <a:solidFill>
                <a:srgbClr val="0000FF"/>
              </a:solidFill>
            </a:rPr>
            <a:t>Al corte</a:t>
          </a:r>
          <a:r>
            <a:rPr lang="es-PE" sz="1200" b="1" baseline="0">
              <a:solidFill>
                <a:srgbClr val="0000FF"/>
              </a:solidFill>
            </a:rPr>
            <a:t> del 31 de Julio del 2018 como Región esta por encima de la meta mínima fijada para el compromisos anual que seria un 85% se registra un avance de 10.649%.  de todas maneras se viene realizando el seguimiento correspondiente para mantener dichos resultados y seguir garantizando el interface entre el SIGA y SIAF.</a:t>
          </a:r>
        </a:p>
        <a:p>
          <a:endParaRPr lang="es-PE" sz="1200" b="1" baseline="0">
            <a:solidFill>
              <a:srgbClr val="0000FF"/>
            </a:solidFill>
          </a:endParaRPr>
        </a:p>
        <a:p>
          <a:endParaRPr lang="es-PE" sz="800" b="1">
            <a:solidFill>
              <a:srgbClr val="0000FF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249977111117893"/>
  </sheetPr>
  <dimension ref="B1:H32"/>
  <sheetViews>
    <sheetView showGridLines="0" tabSelected="1" topLeftCell="A3" zoomScale="130" zoomScaleNormal="130" workbookViewId="0">
      <selection activeCell="H12" sqref="H12"/>
    </sheetView>
  </sheetViews>
  <sheetFormatPr baseColWidth="10" defaultColWidth="11.44140625" defaultRowHeight="10.199999999999999" x14ac:dyDescent="0.2"/>
  <cols>
    <col min="1" max="1" width="7" style="1" customWidth="1"/>
    <col min="2" max="2" width="30" style="1" customWidth="1"/>
    <col min="3" max="4" width="11.88671875" style="1" bestFit="1" customWidth="1"/>
    <col min="5" max="5" width="9.5546875" style="1" customWidth="1"/>
    <col min="6" max="6" width="10.44140625" style="1" customWidth="1"/>
    <col min="7" max="7" width="10.5546875" style="1" customWidth="1"/>
    <col min="8" max="8" width="6.88671875" style="1" bestFit="1" customWidth="1"/>
    <col min="9" max="16384" width="11.44140625" style="1"/>
  </cols>
  <sheetData>
    <row r="1" spans="2:8" ht="18" x14ac:dyDescent="0.35">
      <c r="B1" s="37" t="s">
        <v>3</v>
      </c>
      <c r="C1" s="37"/>
      <c r="D1" s="37"/>
      <c r="E1" s="37"/>
      <c r="F1" s="37"/>
      <c r="G1" s="37"/>
      <c r="H1" s="37"/>
    </row>
    <row r="2" spans="2:8" ht="57" customHeight="1" x14ac:dyDescent="0.3">
      <c r="B2" s="36" t="s">
        <v>24</v>
      </c>
      <c r="C2" s="36"/>
      <c r="D2" s="36"/>
      <c r="E2" s="36"/>
      <c r="F2" s="36"/>
      <c r="G2" s="36"/>
      <c r="H2" s="36"/>
    </row>
    <row r="3" spans="2:8" x14ac:dyDescent="0.2">
      <c r="B3" s="1" t="s">
        <v>33</v>
      </c>
    </row>
    <row r="4" spans="2:8" ht="21.75" customHeight="1" x14ac:dyDescent="0.2">
      <c r="B4" s="14" t="s">
        <v>2</v>
      </c>
      <c r="C4" s="15" t="s">
        <v>9</v>
      </c>
      <c r="D4" s="16" t="s">
        <v>6</v>
      </c>
      <c r="E4" s="29" t="s">
        <v>5</v>
      </c>
      <c r="F4" s="30" t="s">
        <v>4</v>
      </c>
      <c r="G4" s="31" t="s">
        <v>0</v>
      </c>
      <c r="H4" s="3" t="s">
        <v>1</v>
      </c>
    </row>
    <row r="5" spans="2:8" x14ac:dyDescent="0.2">
      <c r="B5" s="12" t="s">
        <v>11</v>
      </c>
      <c r="C5" s="32">
        <v>2128913</v>
      </c>
      <c r="D5" s="21">
        <v>1252241.01</v>
      </c>
      <c r="E5" s="4">
        <v>47</v>
      </c>
      <c r="F5" s="4">
        <v>48</v>
      </c>
      <c r="G5" s="4">
        <v>44</v>
      </c>
      <c r="H5" s="5">
        <f t="shared" ref="H5:H16" si="0">IFERROR(G5/E5,1)</f>
        <v>0.93617021276595747</v>
      </c>
    </row>
    <row r="6" spans="2:8" x14ac:dyDescent="0.2">
      <c r="B6" s="12" t="s">
        <v>12</v>
      </c>
      <c r="C6" s="32">
        <v>431</v>
      </c>
      <c r="D6" s="13">
        <v>0</v>
      </c>
      <c r="E6" s="4">
        <v>0</v>
      </c>
      <c r="F6" s="4">
        <v>0</v>
      </c>
      <c r="G6" s="4">
        <v>0</v>
      </c>
      <c r="H6" s="5">
        <v>0</v>
      </c>
    </row>
    <row r="7" spans="2:8" x14ac:dyDescent="0.2">
      <c r="B7" s="12" t="s">
        <v>13</v>
      </c>
      <c r="C7" s="32">
        <v>3969423</v>
      </c>
      <c r="D7" s="13">
        <v>12305281.060000002</v>
      </c>
      <c r="E7" s="33">
        <v>19</v>
      </c>
      <c r="F7" s="33">
        <v>57</v>
      </c>
      <c r="G7" s="33">
        <v>18</v>
      </c>
      <c r="H7" s="5">
        <f t="shared" si="0"/>
        <v>0.94736842105263153</v>
      </c>
    </row>
    <row r="8" spans="2:8" x14ac:dyDescent="0.2">
      <c r="B8" s="12" t="s">
        <v>14</v>
      </c>
      <c r="C8" s="32">
        <v>1723050</v>
      </c>
      <c r="D8" s="13">
        <v>14067590.34</v>
      </c>
      <c r="E8" s="33">
        <v>40</v>
      </c>
      <c r="F8" s="33">
        <v>89</v>
      </c>
      <c r="G8" s="33">
        <v>40</v>
      </c>
      <c r="H8" s="5">
        <f t="shared" si="0"/>
        <v>1</v>
      </c>
    </row>
    <row r="9" spans="2:8" x14ac:dyDescent="0.2">
      <c r="B9" s="17" t="s">
        <v>15</v>
      </c>
      <c r="C9" s="32">
        <v>1751488</v>
      </c>
      <c r="D9" s="18">
        <v>4744859.3899999987</v>
      </c>
      <c r="E9" s="19">
        <v>24</v>
      </c>
      <c r="F9" s="19">
        <v>50</v>
      </c>
      <c r="G9" s="19">
        <v>19</v>
      </c>
      <c r="H9" s="20">
        <f t="shared" si="0"/>
        <v>0.79166666666666663</v>
      </c>
    </row>
    <row r="10" spans="2:8" x14ac:dyDescent="0.2">
      <c r="B10" s="12" t="s">
        <v>16</v>
      </c>
      <c r="C10" s="32">
        <v>2375650</v>
      </c>
      <c r="D10" s="13">
        <v>11808175.170000002</v>
      </c>
      <c r="E10" s="4">
        <v>34</v>
      </c>
      <c r="F10" s="4">
        <v>90</v>
      </c>
      <c r="G10" s="4">
        <v>34</v>
      </c>
      <c r="H10" s="5">
        <f t="shared" si="0"/>
        <v>1</v>
      </c>
    </row>
    <row r="11" spans="2:8" ht="10.199999999999999" customHeight="1" x14ac:dyDescent="0.2">
      <c r="B11" s="12" t="s">
        <v>17</v>
      </c>
      <c r="C11" s="32">
        <v>2336606</v>
      </c>
      <c r="D11" s="13">
        <v>6813955.0299999993</v>
      </c>
      <c r="E11" s="4">
        <v>45</v>
      </c>
      <c r="F11" s="4">
        <v>59</v>
      </c>
      <c r="G11" s="4">
        <v>40</v>
      </c>
      <c r="H11" s="5">
        <f t="shared" si="0"/>
        <v>0.88888888888888884</v>
      </c>
    </row>
    <row r="12" spans="2:8" x14ac:dyDescent="0.2">
      <c r="B12" s="12" t="s">
        <v>18</v>
      </c>
      <c r="C12" s="32">
        <v>1288267</v>
      </c>
      <c r="D12" s="13">
        <v>6291019.7200000007</v>
      </c>
      <c r="E12" s="4">
        <v>37</v>
      </c>
      <c r="F12" s="4">
        <v>67</v>
      </c>
      <c r="G12" s="4">
        <v>37</v>
      </c>
      <c r="H12" s="5">
        <f t="shared" si="0"/>
        <v>1</v>
      </c>
    </row>
    <row r="13" spans="2:8" x14ac:dyDescent="0.2">
      <c r="B13" s="12" t="s">
        <v>19</v>
      </c>
      <c r="C13" s="32">
        <v>2742495</v>
      </c>
      <c r="D13" s="13">
        <v>24275586.410000004</v>
      </c>
      <c r="E13" s="4">
        <v>41</v>
      </c>
      <c r="F13" s="4">
        <v>83</v>
      </c>
      <c r="G13" s="4">
        <v>41</v>
      </c>
      <c r="H13" s="5">
        <f t="shared" si="0"/>
        <v>1</v>
      </c>
    </row>
    <row r="14" spans="2:8" ht="10.199999999999999" customHeight="1" x14ac:dyDescent="0.2">
      <c r="B14" s="12" t="s">
        <v>20</v>
      </c>
      <c r="C14" s="32">
        <v>582278</v>
      </c>
      <c r="D14" s="13">
        <v>14623546.060000002</v>
      </c>
      <c r="E14" s="4">
        <v>40</v>
      </c>
      <c r="F14" s="4">
        <v>99</v>
      </c>
      <c r="G14" s="4">
        <v>40</v>
      </c>
      <c r="H14" s="5">
        <f t="shared" si="0"/>
        <v>1</v>
      </c>
    </row>
    <row r="15" spans="2:8" x14ac:dyDescent="0.2">
      <c r="B15" s="12" t="s">
        <v>21</v>
      </c>
      <c r="C15" s="32">
        <v>1045207</v>
      </c>
      <c r="D15" s="13">
        <v>9966258.1699999999</v>
      </c>
      <c r="E15" s="4">
        <v>32</v>
      </c>
      <c r="F15" s="4">
        <v>90</v>
      </c>
      <c r="G15" s="4">
        <v>32</v>
      </c>
      <c r="H15" s="5">
        <f t="shared" si="0"/>
        <v>1</v>
      </c>
    </row>
    <row r="16" spans="2:8" x14ac:dyDescent="0.2">
      <c r="B16" s="12" t="s">
        <v>22</v>
      </c>
      <c r="C16" s="32">
        <v>1059821</v>
      </c>
      <c r="D16" s="13">
        <v>7728713.660000002</v>
      </c>
      <c r="E16" s="4">
        <v>37</v>
      </c>
      <c r="F16" s="4">
        <v>72</v>
      </c>
      <c r="G16" s="4">
        <v>34</v>
      </c>
      <c r="H16" s="5">
        <f t="shared" si="0"/>
        <v>0.91891891891891897</v>
      </c>
    </row>
    <row r="17" spans="2:8" x14ac:dyDescent="0.2">
      <c r="B17" s="6" t="s">
        <v>23</v>
      </c>
      <c r="C17" s="2">
        <f>SUM(C5:C16)</f>
        <v>21003629</v>
      </c>
      <c r="D17" s="2">
        <f>SUM(D5:D16)</f>
        <v>113877226.02000001</v>
      </c>
      <c r="E17" s="2">
        <f>SUM(E5:E16)</f>
        <v>396</v>
      </c>
      <c r="F17" s="2">
        <f>SUM(F5:F16)</f>
        <v>804</v>
      </c>
      <c r="G17" s="2">
        <f>SUM(G5:G16)</f>
        <v>379</v>
      </c>
      <c r="H17" s="7">
        <f>IFERROR(G17/E17,1)</f>
        <v>0.95707070707070707</v>
      </c>
    </row>
    <row r="18" spans="2:8" x14ac:dyDescent="0.2">
      <c r="B18" s="8" t="s">
        <v>7</v>
      </c>
    </row>
    <row r="19" spans="2:8" ht="9.75" customHeight="1" x14ac:dyDescent="0.2">
      <c r="B19" s="10" t="s">
        <v>38</v>
      </c>
      <c r="E19" s="9"/>
      <c r="F19" s="9"/>
      <c r="G19" s="9"/>
    </row>
    <row r="20" spans="2:8" ht="7.5" customHeight="1" x14ac:dyDescent="0.2">
      <c r="B20" s="10" t="s">
        <v>8</v>
      </c>
    </row>
    <row r="22" spans="2:8" ht="10.199999999999999" customHeight="1" x14ac:dyDescent="0.2"/>
    <row r="23" spans="2:8" ht="10.199999999999999" customHeight="1" x14ac:dyDescent="0.2"/>
    <row r="25" spans="2:8" ht="10.199999999999999" customHeight="1" x14ac:dyDescent="0.2"/>
    <row r="26" spans="2:8" ht="10.199999999999999" customHeight="1" x14ac:dyDescent="0.2"/>
    <row r="28" spans="2:8" ht="10.199999999999999" customHeight="1" x14ac:dyDescent="0.2"/>
    <row r="29" spans="2:8" ht="10.199999999999999" customHeight="1" x14ac:dyDescent="0.2"/>
    <row r="31" spans="2:8" ht="10.199999999999999" customHeight="1" x14ac:dyDescent="0.2"/>
    <row r="32" spans="2:8" ht="10.199999999999999" customHeight="1" x14ac:dyDescent="0.2"/>
  </sheetData>
  <sortState ref="B3:I27">
    <sortCondition descending="1" ref="H3"/>
  </sortState>
  <mergeCells count="2">
    <mergeCell ref="B2:H2"/>
    <mergeCell ref="B1:H1"/>
  </mergeCells>
  <pageMargins left="0.7" right="0.7" top="0.75" bottom="0.75" header="0.3" footer="0.3"/>
  <pageSetup paperSize="9" orientation="portrait" horizont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26"/>
  <sheetViews>
    <sheetView topLeftCell="A8" workbookViewId="0">
      <selection activeCell="I15" sqref="I15"/>
    </sheetView>
  </sheetViews>
  <sheetFormatPr baseColWidth="10" defaultRowHeight="14.4" x14ac:dyDescent="0.3"/>
  <cols>
    <col min="2" max="2" width="48.33203125" customWidth="1"/>
    <col min="6" max="6" width="15.44140625" customWidth="1"/>
    <col min="9" max="9" width="15" customWidth="1"/>
  </cols>
  <sheetData>
    <row r="2" spans="2:10" ht="18" x14ac:dyDescent="0.35">
      <c r="B2" s="41" t="s">
        <v>3</v>
      </c>
      <c r="C2" s="41"/>
      <c r="D2" s="41"/>
      <c r="E2" s="41"/>
      <c r="F2" s="41"/>
      <c r="G2" s="41"/>
      <c r="H2" s="41"/>
      <c r="I2" s="41"/>
      <c r="J2" s="41"/>
    </row>
    <row r="3" spans="2:10" ht="14.4" customHeight="1" x14ac:dyDescent="0.3">
      <c r="B3" s="42" t="s">
        <v>36</v>
      </c>
      <c r="C3" s="43"/>
      <c r="D3" s="43"/>
      <c r="E3" s="43"/>
      <c r="F3" s="43"/>
      <c r="G3" s="43"/>
      <c r="H3" s="43"/>
      <c r="I3" s="43"/>
      <c r="J3" s="43"/>
    </row>
    <row r="4" spans="2:10" x14ac:dyDescent="0.3">
      <c r="B4" s="43"/>
      <c r="C4" s="43"/>
      <c r="D4" s="43"/>
      <c r="E4" s="43"/>
      <c r="F4" s="43"/>
      <c r="G4" s="43"/>
      <c r="H4" s="43"/>
      <c r="I4" s="43"/>
      <c r="J4" s="43"/>
    </row>
    <row r="5" spans="2:10" x14ac:dyDescent="0.3">
      <c r="B5" s="43"/>
      <c r="C5" s="43"/>
      <c r="D5" s="43"/>
      <c r="E5" s="43"/>
      <c r="F5" s="43"/>
      <c r="G5" s="43"/>
      <c r="H5" s="43"/>
      <c r="I5" s="43"/>
      <c r="J5" s="43"/>
    </row>
    <row r="6" spans="2:10" x14ac:dyDescent="0.3">
      <c r="B6" s="43"/>
      <c r="C6" s="43"/>
      <c r="D6" s="43"/>
      <c r="E6" s="43"/>
      <c r="F6" s="43"/>
      <c r="G6" s="43"/>
      <c r="H6" s="43"/>
      <c r="I6" s="43"/>
      <c r="J6" s="43"/>
    </row>
    <row r="7" spans="2:10" x14ac:dyDescent="0.3">
      <c r="B7" s="43"/>
      <c r="C7" s="43"/>
      <c r="D7" s="43"/>
      <c r="E7" s="43"/>
      <c r="F7" s="43"/>
      <c r="G7" s="43"/>
      <c r="H7" s="43"/>
      <c r="I7" s="43"/>
      <c r="J7" s="43"/>
    </row>
    <row r="9" spans="2:10" x14ac:dyDescent="0.3">
      <c r="B9" s="28" t="s">
        <v>33</v>
      </c>
    </row>
    <row r="10" spans="2:10" ht="80.400000000000006" customHeight="1" x14ac:dyDescent="0.3">
      <c r="B10" s="22" t="s">
        <v>25</v>
      </c>
      <c r="C10" s="22" t="s">
        <v>26</v>
      </c>
      <c r="D10" s="22" t="s">
        <v>27</v>
      </c>
      <c r="E10" s="22" t="s">
        <v>28</v>
      </c>
      <c r="F10" s="22" t="s">
        <v>35</v>
      </c>
      <c r="G10" s="22" t="s">
        <v>29</v>
      </c>
      <c r="H10" s="22" t="s">
        <v>30</v>
      </c>
      <c r="I10" s="22" t="s">
        <v>34</v>
      </c>
      <c r="J10" s="22" t="s">
        <v>31</v>
      </c>
    </row>
    <row r="11" spans="2:10" x14ac:dyDescent="0.3">
      <c r="B11" s="11" t="s">
        <v>11</v>
      </c>
      <c r="C11" s="35">
        <v>3546304</v>
      </c>
      <c r="D11" s="35">
        <v>1944089</v>
      </c>
      <c r="E11" s="35">
        <v>1946003</v>
      </c>
      <c r="F11" s="23">
        <f>D11/E11</f>
        <v>0.99901644550393809</v>
      </c>
      <c r="G11" s="35">
        <v>1325635</v>
      </c>
      <c r="H11" s="35">
        <v>1303168</v>
      </c>
      <c r="I11" s="23">
        <f>G11/H11</f>
        <v>1.0172402944209802</v>
      </c>
      <c r="J11" s="38">
        <v>0.85</v>
      </c>
    </row>
    <row r="12" spans="2:10" x14ac:dyDescent="0.3">
      <c r="B12" s="11" t="s">
        <v>12</v>
      </c>
      <c r="C12" s="35">
        <v>3911695</v>
      </c>
      <c r="D12" s="35">
        <v>1682470</v>
      </c>
      <c r="E12" s="35">
        <v>2251281</v>
      </c>
      <c r="F12" s="23">
        <f>D12/E12</f>
        <v>0.74733895946352324</v>
      </c>
      <c r="G12" s="35">
        <v>990946</v>
      </c>
      <c r="H12" s="35">
        <v>991984</v>
      </c>
      <c r="I12" s="23">
        <f>G12/H12</f>
        <v>0.99895361215503475</v>
      </c>
      <c r="J12" s="39"/>
    </row>
    <row r="13" spans="2:10" x14ac:dyDescent="0.3">
      <c r="B13" s="11" t="s">
        <v>13</v>
      </c>
      <c r="C13" s="35">
        <v>5384229</v>
      </c>
      <c r="D13" s="35">
        <v>3501012</v>
      </c>
      <c r="E13" s="35">
        <v>3479757</v>
      </c>
      <c r="F13" s="23">
        <f t="shared" ref="F13:F23" si="0">D13/E13</f>
        <v>1.006108185140514</v>
      </c>
      <c r="G13" s="35">
        <v>1926106</v>
      </c>
      <c r="H13" s="35">
        <v>1927330</v>
      </c>
      <c r="I13" s="23">
        <f t="shared" ref="I13:I23" si="1">G13/H13</f>
        <v>0.99936492453290304</v>
      </c>
      <c r="J13" s="39"/>
    </row>
    <row r="14" spans="2:10" x14ac:dyDescent="0.3">
      <c r="B14" s="11" t="s">
        <v>14</v>
      </c>
      <c r="C14" s="35">
        <v>2891132</v>
      </c>
      <c r="D14" s="35">
        <v>1121210</v>
      </c>
      <c r="E14" s="35">
        <v>1201257</v>
      </c>
      <c r="F14" s="23">
        <f t="shared" si="0"/>
        <v>0.93336396791028065</v>
      </c>
      <c r="G14" s="35">
        <v>990685</v>
      </c>
      <c r="H14" s="35">
        <v>1069987</v>
      </c>
      <c r="I14" s="23">
        <f t="shared" si="1"/>
        <v>0.92588508084677668</v>
      </c>
      <c r="J14" s="39"/>
    </row>
    <row r="15" spans="2:10" x14ac:dyDescent="0.3">
      <c r="B15" s="11" t="s">
        <v>15</v>
      </c>
      <c r="C15" s="35">
        <v>3401947</v>
      </c>
      <c r="D15" s="35">
        <v>902382</v>
      </c>
      <c r="E15" s="35">
        <v>1595026</v>
      </c>
      <c r="F15" s="23">
        <f t="shared" si="0"/>
        <v>0.56574751759532449</v>
      </c>
      <c r="G15" s="35">
        <v>901811</v>
      </c>
      <c r="H15" s="35">
        <v>933643</v>
      </c>
      <c r="I15" s="23">
        <f t="shared" si="1"/>
        <v>0.96590559774988938</v>
      </c>
      <c r="J15" s="39"/>
    </row>
    <row r="16" spans="2:10" x14ac:dyDescent="0.3">
      <c r="B16" s="11" t="s">
        <v>16</v>
      </c>
      <c r="C16" s="35">
        <v>5131532</v>
      </c>
      <c r="D16" s="35">
        <v>2422616</v>
      </c>
      <c r="E16" s="35">
        <v>2473018</v>
      </c>
      <c r="F16" s="23">
        <f t="shared" si="0"/>
        <v>0.97961923447382915</v>
      </c>
      <c r="G16" s="35">
        <v>2356720</v>
      </c>
      <c r="H16" s="35">
        <v>2040684</v>
      </c>
      <c r="I16" s="23">
        <f t="shared" si="1"/>
        <v>1.1548676816204764</v>
      </c>
      <c r="J16" s="39"/>
    </row>
    <row r="17" spans="2:10" x14ac:dyDescent="0.3">
      <c r="B17" s="11" t="s">
        <v>17</v>
      </c>
      <c r="C17" s="35">
        <v>6025103</v>
      </c>
      <c r="D17" s="35">
        <v>3083156</v>
      </c>
      <c r="E17" s="35">
        <v>3176043</v>
      </c>
      <c r="F17" s="23">
        <f t="shared" si="0"/>
        <v>0.97075385944081993</v>
      </c>
      <c r="G17" s="35">
        <v>1870148</v>
      </c>
      <c r="H17" s="35">
        <v>1966023</v>
      </c>
      <c r="I17" s="23">
        <f t="shared" si="1"/>
        <v>0.95123403947970087</v>
      </c>
      <c r="J17" s="39"/>
    </row>
    <row r="18" spans="2:10" x14ac:dyDescent="0.3">
      <c r="B18" s="11" t="s">
        <v>18</v>
      </c>
      <c r="C18" s="35">
        <v>2073139</v>
      </c>
      <c r="D18" s="35">
        <v>697875</v>
      </c>
      <c r="E18" s="35">
        <v>688684</v>
      </c>
      <c r="F18" s="23">
        <f t="shared" si="0"/>
        <v>1.013345743475963</v>
      </c>
      <c r="G18" s="35">
        <v>647330</v>
      </c>
      <c r="H18" s="35">
        <v>634899</v>
      </c>
      <c r="I18" s="23">
        <f t="shared" si="1"/>
        <v>1.0195794921711958</v>
      </c>
      <c r="J18" s="39"/>
    </row>
    <row r="19" spans="2:10" x14ac:dyDescent="0.3">
      <c r="B19" s="11" t="s">
        <v>19</v>
      </c>
      <c r="C19" s="35">
        <v>4610795</v>
      </c>
      <c r="D19" s="35">
        <v>2059254</v>
      </c>
      <c r="E19" s="35">
        <v>2115993</v>
      </c>
      <c r="F19" s="23">
        <f t="shared" si="0"/>
        <v>0.97318563908292699</v>
      </c>
      <c r="G19" s="35">
        <v>1694275</v>
      </c>
      <c r="H19" s="35">
        <v>1714205</v>
      </c>
      <c r="I19" s="23">
        <f t="shared" si="1"/>
        <v>0.98837361925790668</v>
      </c>
      <c r="J19" s="39"/>
    </row>
    <row r="20" spans="2:10" x14ac:dyDescent="0.3">
      <c r="B20" s="11" t="s">
        <v>20</v>
      </c>
      <c r="C20" s="35">
        <v>1715685</v>
      </c>
      <c r="D20" s="35">
        <v>663083</v>
      </c>
      <c r="E20" s="35">
        <v>672763</v>
      </c>
      <c r="F20" s="23">
        <f t="shared" si="0"/>
        <v>0.98561157495284368</v>
      </c>
      <c r="G20" s="35">
        <v>663083</v>
      </c>
      <c r="H20" s="35">
        <v>669871</v>
      </c>
      <c r="I20" s="23">
        <f t="shared" si="1"/>
        <v>0.98986670567915314</v>
      </c>
      <c r="J20" s="39"/>
    </row>
    <row r="21" spans="2:10" x14ac:dyDescent="0.3">
      <c r="B21" s="11" t="s">
        <v>21</v>
      </c>
      <c r="C21" s="35">
        <v>1750946</v>
      </c>
      <c r="D21" s="35">
        <v>970067</v>
      </c>
      <c r="E21" s="35">
        <v>992368</v>
      </c>
      <c r="F21" s="23">
        <f t="shared" si="0"/>
        <v>0.97752748980217019</v>
      </c>
      <c r="G21" s="35">
        <v>820321</v>
      </c>
      <c r="H21" s="35">
        <v>838433</v>
      </c>
      <c r="I21" s="23">
        <f t="shared" si="1"/>
        <v>0.97839779684244299</v>
      </c>
      <c r="J21" s="39"/>
    </row>
    <row r="22" spans="2:10" x14ac:dyDescent="0.3">
      <c r="B22" s="11" t="s">
        <v>22</v>
      </c>
      <c r="C22" s="35">
        <v>1750822</v>
      </c>
      <c r="D22" s="35">
        <v>330686</v>
      </c>
      <c r="E22" s="35">
        <v>314168</v>
      </c>
      <c r="F22" s="23">
        <f t="shared" si="0"/>
        <v>1.0525769651905987</v>
      </c>
      <c r="G22" s="35">
        <v>310043</v>
      </c>
      <c r="H22" s="35">
        <v>314168</v>
      </c>
      <c r="I22" s="23">
        <f t="shared" si="1"/>
        <v>0.98687008224898776</v>
      </c>
      <c r="J22" s="39"/>
    </row>
    <row r="23" spans="2:10" ht="30" customHeight="1" x14ac:dyDescent="0.3">
      <c r="B23" s="24" t="s">
        <v>32</v>
      </c>
      <c r="C23" s="25">
        <f>SUM(C11:C22)</f>
        <v>42193329</v>
      </c>
      <c r="D23" s="25">
        <f t="shared" ref="D23:E23" si="2">SUM(D11:D22)</f>
        <v>19377900</v>
      </c>
      <c r="E23" s="25">
        <f t="shared" si="2"/>
        <v>20906361</v>
      </c>
      <c r="F23" s="26">
        <f t="shared" si="0"/>
        <v>0.92689014601823816</v>
      </c>
      <c r="G23" s="25">
        <f t="shared" ref="G23" si="3">SUM(G11:G22)</f>
        <v>14497103</v>
      </c>
      <c r="H23" s="25">
        <f t="shared" ref="H23" si="4">SUM(H11:H22)</f>
        <v>14404395</v>
      </c>
      <c r="I23" s="26">
        <f t="shared" si="1"/>
        <v>1.006436091206885</v>
      </c>
      <c r="J23" s="40"/>
    </row>
    <row r="24" spans="2:10" ht="17.399999999999999" customHeight="1" x14ac:dyDescent="0.3">
      <c r="B24" s="8" t="s">
        <v>7</v>
      </c>
      <c r="C24" s="27"/>
      <c r="D24" s="27"/>
      <c r="E24" s="27"/>
      <c r="F24" s="27"/>
      <c r="G24" s="27"/>
      <c r="H24" s="27"/>
      <c r="I24" s="27"/>
      <c r="J24" s="27"/>
    </row>
    <row r="25" spans="2:10" x14ac:dyDescent="0.3">
      <c r="B25" s="34" t="s">
        <v>10</v>
      </c>
    </row>
    <row r="26" spans="2:10" x14ac:dyDescent="0.3">
      <c r="B26" s="34" t="s">
        <v>37</v>
      </c>
    </row>
  </sheetData>
  <mergeCells count="3">
    <mergeCell ref="J11:J23"/>
    <mergeCell ref="B2:J2"/>
    <mergeCell ref="B3:J7"/>
  </mergeCells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PASO_1_CONCILIACION_EG</vt:lpstr>
      <vt:lpstr>PASO 2_COM_ANUAL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Ventura Izaguirre, Carlos</dc:creator>
  <cp:lastModifiedBy>Windows User</cp:lastModifiedBy>
  <cp:lastPrinted>2017-12-19T16:51:37Z</cp:lastPrinted>
  <dcterms:created xsi:type="dcterms:W3CDTF">2015-12-29T16:05:15Z</dcterms:created>
  <dcterms:modified xsi:type="dcterms:W3CDTF">2018-09-05T18:37:57Z</dcterms:modified>
</cp:coreProperties>
</file>