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\Documents\PAGINA WEB REGION JUNIN\REPORTES TRAMO FIJO_AP ENDIS\CRITERIO_2.2.2(3)_DISP_INSUMOS_EQUIPOS\"/>
    </mc:Choice>
  </mc:AlternateContent>
  <bookViews>
    <workbookView xWindow="120" yWindow="492" windowWidth="18912" windowHeight="11400"/>
  </bookViews>
  <sheets>
    <sheet name="RESULTADO" sheetId="2" r:id="rId1"/>
    <sheet name="CONSOLIDADO UE_DATA" sheetId="1" r:id="rId2"/>
  </sheets>
  <externalReferences>
    <externalReference r:id="rId3"/>
    <externalReference r:id="rId4"/>
  </externalReferences>
  <definedNames>
    <definedName name="_xlnm._FilterDatabase" localSheetId="1" hidden="1">'CONSOLIDADO UE_DATA'!$A$3:$AS$200</definedName>
  </definedNames>
  <calcPr calcId="162913"/>
</workbook>
</file>

<file path=xl/calcChain.xml><?xml version="1.0" encoding="utf-8"?>
<calcChain xmlns="http://schemas.openxmlformats.org/spreadsheetml/2006/main">
  <c r="E15" i="2" l="1"/>
  <c r="F15" i="2"/>
  <c r="B15" i="2"/>
  <c r="C15" i="2" l="1"/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R5" i="1"/>
  <c r="AS5" i="1" s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19" i="1"/>
  <c r="AS19" i="1" s="1"/>
  <c r="AR20" i="1"/>
  <c r="AS20" i="1" s="1"/>
  <c r="AR21" i="1"/>
  <c r="AS21" i="1" s="1"/>
  <c r="AR22" i="1"/>
  <c r="AS22" i="1" s="1"/>
  <c r="AR23" i="1"/>
  <c r="AS23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2" i="1"/>
  <c r="AS42" i="1" s="1"/>
  <c r="AR43" i="1"/>
  <c r="AS43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4" i="1"/>
  <c r="AS74" i="1" s="1"/>
  <c r="AR75" i="1"/>
  <c r="AS75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6" i="1"/>
  <c r="AS86" i="1" s="1"/>
  <c r="AR87" i="1"/>
  <c r="AS87" i="1" s="1"/>
  <c r="AR88" i="1"/>
  <c r="AS88" i="1" s="1"/>
  <c r="AR89" i="1"/>
  <c r="AS89" i="1" s="1"/>
  <c r="AR90" i="1"/>
  <c r="AS90" i="1" s="1"/>
  <c r="AR91" i="1"/>
  <c r="AS91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8" i="1"/>
  <c r="AS98" i="1" s="1"/>
  <c r="AR99" i="1"/>
  <c r="AS99" i="1" s="1"/>
  <c r="AR100" i="1"/>
  <c r="AS100" i="1" s="1"/>
  <c r="AR101" i="1"/>
  <c r="AS101" i="1" s="1"/>
  <c r="AR102" i="1"/>
  <c r="AS102" i="1" s="1"/>
  <c r="AR103" i="1"/>
  <c r="AS103" i="1" s="1"/>
  <c r="AR104" i="1"/>
  <c r="AS104" i="1" s="1"/>
  <c r="AR105" i="1"/>
  <c r="AS105" i="1" s="1"/>
  <c r="AR106" i="1"/>
  <c r="AS106" i="1" s="1"/>
  <c r="AR107" i="1"/>
  <c r="AS107" i="1" s="1"/>
  <c r="AR108" i="1"/>
  <c r="AS108" i="1" s="1"/>
  <c r="AR109" i="1"/>
  <c r="AS109" i="1" s="1"/>
  <c r="AR110" i="1"/>
  <c r="AS110" i="1" s="1"/>
  <c r="AR111" i="1"/>
  <c r="AS111" i="1" s="1"/>
  <c r="AR112" i="1"/>
  <c r="AS112" i="1" s="1"/>
  <c r="AR113" i="1"/>
  <c r="AS113" i="1" s="1"/>
  <c r="AR114" i="1"/>
  <c r="AS114" i="1" s="1"/>
  <c r="AR115" i="1"/>
  <c r="AS115" i="1" s="1"/>
  <c r="AR116" i="1"/>
  <c r="AS116" i="1" s="1"/>
  <c r="AR117" i="1"/>
  <c r="AS117" i="1" s="1"/>
  <c r="AR118" i="1"/>
  <c r="AS118" i="1" s="1"/>
  <c r="AR119" i="1"/>
  <c r="AS119" i="1" s="1"/>
  <c r="AR120" i="1"/>
  <c r="AS120" i="1" s="1"/>
  <c r="AR121" i="1"/>
  <c r="AS121" i="1" s="1"/>
  <c r="AR122" i="1"/>
  <c r="AS122" i="1" s="1"/>
  <c r="AR123" i="1"/>
  <c r="AS123" i="1" s="1"/>
  <c r="AR124" i="1"/>
  <c r="AS124" i="1" s="1"/>
  <c r="AR125" i="1"/>
  <c r="AS125" i="1" s="1"/>
  <c r="AR126" i="1"/>
  <c r="AS126" i="1" s="1"/>
  <c r="AR127" i="1"/>
  <c r="AS127" i="1" s="1"/>
  <c r="AR128" i="1"/>
  <c r="AS128" i="1" s="1"/>
  <c r="AR129" i="1"/>
  <c r="AS129" i="1" s="1"/>
  <c r="AR130" i="1"/>
  <c r="AS130" i="1" s="1"/>
  <c r="AR131" i="1"/>
  <c r="AS131" i="1" s="1"/>
  <c r="AR132" i="1"/>
  <c r="AS132" i="1" s="1"/>
  <c r="AR133" i="1"/>
  <c r="AS133" i="1" s="1"/>
  <c r="AR134" i="1"/>
  <c r="AS134" i="1" s="1"/>
  <c r="AR135" i="1"/>
  <c r="AS135" i="1" s="1"/>
  <c r="AR136" i="1"/>
  <c r="AS136" i="1" s="1"/>
  <c r="AR137" i="1"/>
  <c r="AS137" i="1" s="1"/>
  <c r="AR138" i="1"/>
  <c r="AS138" i="1" s="1"/>
  <c r="AR139" i="1"/>
  <c r="AS139" i="1" s="1"/>
  <c r="AR140" i="1"/>
  <c r="AS140" i="1" s="1"/>
  <c r="AR141" i="1"/>
  <c r="AS141" i="1" s="1"/>
  <c r="AR142" i="1"/>
  <c r="AS142" i="1" s="1"/>
  <c r="AR143" i="1"/>
  <c r="AS143" i="1" s="1"/>
  <c r="AR144" i="1"/>
  <c r="AS144" i="1" s="1"/>
  <c r="AR145" i="1"/>
  <c r="AS145" i="1" s="1"/>
  <c r="AR146" i="1"/>
  <c r="AS146" i="1" s="1"/>
  <c r="AR147" i="1"/>
  <c r="AS147" i="1" s="1"/>
  <c r="AR148" i="1"/>
  <c r="AS148" i="1" s="1"/>
  <c r="AR149" i="1"/>
  <c r="AS149" i="1" s="1"/>
  <c r="AR150" i="1"/>
  <c r="AS150" i="1" s="1"/>
  <c r="AR151" i="1"/>
  <c r="AS151" i="1" s="1"/>
  <c r="AR152" i="1"/>
  <c r="AS152" i="1" s="1"/>
  <c r="AR153" i="1"/>
  <c r="AS153" i="1" s="1"/>
  <c r="AR154" i="1"/>
  <c r="AS154" i="1" s="1"/>
  <c r="AR155" i="1"/>
  <c r="AS155" i="1" s="1"/>
  <c r="AR156" i="1"/>
  <c r="AS156" i="1" s="1"/>
  <c r="AR157" i="1"/>
  <c r="AS157" i="1" s="1"/>
  <c r="AR158" i="1"/>
  <c r="AS158" i="1" s="1"/>
  <c r="AR159" i="1"/>
  <c r="AS159" i="1" s="1"/>
  <c r="AR160" i="1"/>
  <c r="AS160" i="1" s="1"/>
  <c r="AR161" i="1"/>
  <c r="AS161" i="1" s="1"/>
  <c r="AR162" i="1"/>
  <c r="AS162" i="1" s="1"/>
  <c r="AR163" i="1"/>
  <c r="AS163" i="1" s="1"/>
  <c r="AR164" i="1"/>
  <c r="AS164" i="1" s="1"/>
  <c r="AR165" i="1"/>
  <c r="AS165" i="1" s="1"/>
  <c r="AR166" i="1"/>
  <c r="AS166" i="1" s="1"/>
  <c r="AR167" i="1"/>
  <c r="AS167" i="1" s="1"/>
  <c r="AR168" i="1"/>
  <c r="AS168" i="1" s="1"/>
  <c r="AR169" i="1"/>
  <c r="AS169" i="1" s="1"/>
  <c r="AR170" i="1"/>
  <c r="AS170" i="1" s="1"/>
  <c r="AR171" i="1"/>
  <c r="AS171" i="1" s="1"/>
  <c r="AR172" i="1"/>
  <c r="AS172" i="1" s="1"/>
  <c r="AR173" i="1"/>
  <c r="AS173" i="1" s="1"/>
  <c r="AR174" i="1"/>
  <c r="AS174" i="1" s="1"/>
  <c r="AR175" i="1"/>
  <c r="AS175" i="1" s="1"/>
  <c r="AR176" i="1"/>
  <c r="AS176" i="1" s="1"/>
  <c r="AR177" i="1"/>
  <c r="AS177" i="1" s="1"/>
  <c r="AR178" i="1"/>
  <c r="AS178" i="1" s="1"/>
  <c r="AR179" i="1"/>
  <c r="AS179" i="1" s="1"/>
  <c r="AR180" i="1"/>
  <c r="AS180" i="1" s="1"/>
  <c r="AR181" i="1"/>
  <c r="AS181" i="1" s="1"/>
  <c r="AR182" i="1"/>
  <c r="AS182" i="1" s="1"/>
  <c r="AR183" i="1"/>
  <c r="AS183" i="1" s="1"/>
  <c r="AR184" i="1"/>
  <c r="AS184" i="1" s="1"/>
  <c r="AR185" i="1"/>
  <c r="AS185" i="1" s="1"/>
  <c r="AR186" i="1"/>
  <c r="AS186" i="1" s="1"/>
  <c r="AR187" i="1"/>
  <c r="AS187" i="1" s="1"/>
  <c r="AR188" i="1"/>
  <c r="AS188" i="1" s="1"/>
  <c r="AR189" i="1"/>
  <c r="AS189" i="1" s="1"/>
  <c r="AR190" i="1"/>
  <c r="AS190" i="1" s="1"/>
  <c r="AR191" i="1"/>
  <c r="AS191" i="1" s="1"/>
  <c r="AR192" i="1"/>
  <c r="AS192" i="1" s="1"/>
  <c r="AR193" i="1"/>
  <c r="AS193" i="1" s="1"/>
  <c r="AR194" i="1"/>
  <c r="AS194" i="1" s="1"/>
  <c r="AR195" i="1"/>
  <c r="AS195" i="1" s="1"/>
  <c r="AR196" i="1"/>
  <c r="AS196" i="1" s="1"/>
  <c r="AR197" i="1"/>
  <c r="AS197" i="1" s="1"/>
  <c r="AR198" i="1"/>
  <c r="AS198" i="1" s="1"/>
  <c r="AR199" i="1"/>
  <c r="AS199" i="1" s="1"/>
  <c r="AR200" i="1"/>
  <c r="AS200" i="1" s="1"/>
  <c r="AR4" i="1"/>
  <c r="AS4" i="1" s="1"/>
  <c r="AQ4" i="1"/>
  <c r="AP4" i="1"/>
  <c r="AO4" i="1"/>
  <c r="AN4" i="1"/>
  <c r="AM4" i="1"/>
  <c r="AL4" i="1"/>
  <c r="AK4" i="1"/>
  <c r="AJ4" i="1"/>
  <c r="AI4" i="1"/>
  <c r="AH4" i="1"/>
  <c r="AG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F4" i="1"/>
  <c r="AE4" i="1"/>
  <c r="AD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4" i="1"/>
  <c r="E200" i="1" l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0" i="1"/>
  <c r="E143" i="1"/>
  <c r="E140" i="1"/>
  <c r="E137" i="1"/>
  <c r="E136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5" i="1"/>
  <c r="E114" i="1"/>
  <c r="E113" i="1"/>
  <c r="E112" i="1"/>
  <c r="E111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1" i="1"/>
  <c r="E40" i="1"/>
  <c r="E39" i="1"/>
  <c r="E38" i="1"/>
  <c r="E37" i="1"/>
  <c r="E36" i="1"/>
  <c r="E34" i="1"/>
  <c r="E33" i="1"/>
  <c r="E32" i="1"/>
  <c r="E31" i="1"/>
  <c r="E29" i="1"/>
  <c r="E27" i="1"/>
  <c r="E26" i="1"/>
  <c r="E25" i="1"/>
  <c r="E24" i="1"/>
  <c r="E23" i="1"/>
  <c r="E22" i="1"/>
  <c r="E21" i="1"/>
  <c r="E20" i="1"/>
  <c r="E18" i="1"/>
  <c r="E16" i="1"/>
  <c r="E14" i="1"/>
  <c r="E13" i="1"/>
  <c r="E12" i="1"/>
  <c r="E11" i="1"/>
  <c r="E9" i="1"/>
  <c r="E8" i="1"/>
  <c r="E6" i="1"/>
  <c r="E5" i="1"/>
  <c r="E4" i="1"/>
</calcChain>
</file>

<file path=xl/sharedStrings.xml><?xml version="1.0" encoding="utf-8"?>
<sst xmlns="http://schemas.openxmlformats.org/spreadsheetml/2006/main" count="458" uniqueCount="264">
  <si>
    <t>PATRIMONIO</t>
  </si>
  <si>
    <t>UNIDAD EJECUTORA</t>
  </si>
  <si>
    <t>IPRESS</t>
  </si>
  <si>
    <t>1.REFRIGERACION</t>
  </si>
  <si>
    <t>2.TERMO</t>
  </si>
  <si>
    <t>3.CONGELADORA</t>
  </si>
  <si>
    <t>4.DATA LOGGER</t>
  </si>
  <si>
    <t>1 BALANZA</t>
  </si>
  <si>
    <t>2 INFANTOMETRO</t>
  </si>
  <si>
    <t>3 TALLIMETRO</t>
  </si>
  <si>
    <t>4 COCHE METALICO PARA CURACIONES</t>
  </si>
  <si>
    <t>5 HEMOGLOBINOMETRO PORTATIL</t>
  </si>
  <si>
    <t>6 MESA DE EXAMEN PEDIATRICO O SIMILAR</t>
  </si>
  <si>
    <t>1:LAMPARA ELECTRICA</t>
  </si>
  <si>
    <t>2 DETECTOR DE LATIDOS FETALES</t>
  </si>
  <si>
    <t>3 CAMILLA METALICA</t>
  </si>
  <si>
    <t>4. BALANZA TALL</t>
  </si>
  <si>
    <t>5 BALANZA</t>
  </si>
  <si>
    <t>6:TALLIMETRO</t>
  </si>
  <si>
    <t>7:GLUCOMETRO</t>
  </si>
  <si>
    <t>8:TENSIOMETRO</t>
  </si>
  <si>
    <t>9:CENTRIFUGA</t>
  </si>
  <si>
    <t>CATEGORÍA</t>
  </si>
  <si>
    <t>ESNI</t>
  </si>
  <si>
    <t>CRED</t>
  </si>
  <si>
    <t>MATERNO</t>
  </si>
  <si>
    <t>CUMPLIMIENTO PATRIMONIO</t>
  </si>
  <si>
    <t>CUMPLE PATRI</t>
  </si>
  <si>
    <t>RED DE SALUD CHANCHAMAYO</t>
  </si>
  <si>
    <t>RED DE SALUD SATIPO</t>
  </si>
  <si>
    <t>RED DE SALUD PICHANAKI</t>
  </si>
  <si>
    <t>RED DE SALUD SAN MARTIN DE PANGOA</t>
  </si>
  <si>
    <t xml:space="preserve"> VISCATAN</t>
  </si>
  <si>
    <t xml:space="preserve"> JOSE GALVEZ</t>
  </si>
  <si>
    <t xml:space="preserve"> SAN FERNANDO DE KIVINAKI</t>
  </si>
  <si>
    <t xml:space="preserve"> PEDREGAL</t>
  </si>
  <si>
    <t xml:space="preserve"> INCHATINGARI</t>
  </si>
  <si>
    <t xml:space="preserve"> UTCUYACU</t>
  </si>
  <si>
    <t xml:space="preserve"> HOSPITAL REGIONAL DOCENTE DE MEDICINA TROPICAL DR. JULIO CESAR DEMARINI CARO</t>
  </si>
  <si>
    <t xml:space="preserve"> HUACAMAYO</t>
  </si>
  <si>
    <t xml:space="preserve"> JOSE OLAYA</t>
  </si>
  <si>
    <t xml:space="preserve"> CENTRO POBLADO MENOR LA FLORIDA</t>
  </si>
  <si>
    <t xml:space="preserve"> UNION PUCUSANI</t>
  </si>
  <si>
    <t xml:space="preserve"> PUEBLO PARDO</t>
  </si>
  <si>
    <t xml:space="preserve"> SANTA ROSA TOTERANI</t>
  </si>
  <si>
    <t xml:space="preserve"> SANTA HERMINIA BAJA</t>
  </si>
  <si>
    <t xml:space="preserve"> RAYMONDI</t>
  </si>
  <si>
    <t xml:space="preserve"> ALTO YAPAZ</t>
  </si>
  <si>
    <t xml:space="preserve"> CENTRO TOTERANI</t>
  </si>
  <si>
    <t xml:space="preserve"> ALTO YURINAKI</t>
  </si>
  <si>
    <t xml:space="preserve"> SANTA ROSA DE RIO AMARILLO</t>
  </si>
  <si>
    <t xml:space="preserve"> ALTO PUMPURIANI</t>
  </si>
  <si>
    <t xml:space="preserve"> CHURINGAVENI</t>
  </si>
  <si>
    <t xml:space="preserve"> ZONA PATRIA</t>
  </si>
  <si>
    <t xml:space="preserve"> LOS ANGELES TOTERANI</t>
  </si>
  <si>
    <t xml:space="preserve"> CHACAYBAMBA</t>
  </si>
  <si>
    <t xml:space="preserve"> VILLA DORADA</t>
  </si>
  <si>
    <t xml:space="preserve"> UCHUBAMBA</t>
  </si>
  <si>
    <t xml:space="preserve"> LA ESPERANZA</t>
  </si>
  <si>
    <t xml:space="preserve"> PUERTO YURINAKI</t>
  </si>
  <si>
    <t xml:space="preserve"> MONOBAMBA</t>
  </si>
  <si>
    <t xml:space="preserve"> MARISCAL CACERES</t>
  </si>
  <si>
    <t xml:space="preserve"> VITOC</t>
  </si>
  <si>
    <t xml:space="preserve"> NARANJAL</t>
  </si>
  <si>
    <t xml:space="preserve"> ALTO SAN JUAN</t>
  </si>
  <si>
    <t xml:space="preserve"> STA ROSA DE CAMONASHARI</t>
  </si>
  <si>
    <t xml:space="preserve"> VILLA PERENE</t>
  </si>
  <si>
    <t xml:space="preserve"> BAJO MARANKIARI</t>
  </si>
  <si>
    <t xml:space="preserve"> LIBERTAD TOTERANI</t>
  </si>
  <si>
    <t xml:space="preserve"> LOS ANGELES DE UBIRIKI</t>
  </si>
  <si>
    <t xml:space="preserve"> SAN RAMON</t>
  </si>
  <si>
    <t xml:space="preserve"> VILLA PROGRESO</t>
  </si>
  <si>
    <t xml:space="preserve"> SANCHIRIO PALOMAR</t>
  </si>
  <si>
    <t xml:space="preserve"> SAN LUIS DE SHUARO</t>
  </si>
  <si>
    <t xml:space="preserve"> YAVIRO</t>
  </si>
  <si>
    <t xml:space="preserve"> VISTA ALEGRE DEL VALLE DE SANTA CRUZ</t>
  </si>
  <si>
    <t xml:space="preserve"> OVIRI</t>
  </si>
  <si>
    <t xml:space="preserve"> CUSHIRENI</t>
  </si>
  <si>
    <t xml:space="preserve"> FE Y ALEGRIA LA PRIMAVERA</t>
  </si>
  <si>
    <t xml:space="preserve"> MICAELA BASTIDAS MORALES</t>
  </si>
  <si>
    <t xml:space="preserve"> PUERTO OCOPA</t>
  </si>
  <si>
    <t xml:space="preserve"> BOCA MANTARO</t>
  </si>
  <si>
    <t xml:space="preserve"> SAN CARLOS ALTO ENE</t>
  </si>
  <si>
    <t xml:space="preserve"> SHIMA</t>
  </si>
  <si>
    <t xml:space="preserve"> SELVA DE ORO</t>
  </si>
  <si>
    <t xml:space="preserve"> SAN MIGUEL DE ENE SHINPINSHARIATO</t>
  </si>
  <si>
    <t xml:space="preserve"> POTSOTENI</t>
  </si>
  <si>
    <t xml:space="preserve"> SAN MIGUEL DE OTICA</t>
  </si>
  <si>
    <t xml:space="preserve"> SAN VICENTE DE CANAAN</t>
  </si>
  <si>
    <t xml:space="preserve"> TEORIA</t>
  </si>
  <si>
    <t xml:space="preserve"> SHEVOJA</t>
  </si>
  <si>
    <t xml:space="preserve"> PAMPA MANDARINA</t>
  </si>
  <si>
    <t xml:space="preserve"> UNION PUERTO ASHANINKA</t>
  </si>
  <si>
    <t xml:space="preserve"> VILLA CAPIRI</t>
  </si>
  <si>
    <t xml:space="preserve"> SANTA ROSITA DE SHIRINTIARI</t>
  </si>
  <si>
    <t xml:space="preserve"> QUEMPIRI</t>
  </si>
  <si>
    <t xml:space="preserve"> BELLA ESPERANZA</t>
  </si>
  <si>
    <t xml:space="preserve"> DE APOYO MANUEL HIGA ARAKAKI</t>
  </si>
  <si>
    <t xml:space="preserve"> CUTIVIRENI</t>
  </si>
  <si>
    <t xml:space="preserve"> VALLE ESMERALDA</t>
  </si>
  <si>
    <t xml:space="preserve"> CAPERUSIA</t>
  </si>
  <si>
    <t xml:space="preserve"> TUNONTUARI RIO ENE</t>
  </si>
  <si>
    <t xml:space="preserve"> VILLA PROGRESO DE EDEN</t>
  </si>
  <si>
    <t xml:space="preserve"> COMUNIDAD NATIVA DE PANGA</t>
  </si>
  <si>
    <t xml:space="preserve"> MAZAMARI</t>
  </si>
  <si>
    <t xml:space="preserve"> TZIRIARI</t>
  </si>
  <si>
    <t xml:space="preserve"> BELEN</t>
  </si>
  <si>
    <t xml:space="preserve"> SAN CRISTOBAL</t>
  </si>
  <si>
    <t xml:space="preserve"> COVIRIALI</t>
  </si>
  <si>
    <t xml:space="preserve"> PALMAPAMPA</t>
  </si>
  <si>
    <t xml:space="preserve"> TOLDOPAMPA</t>
  </si>
  <si>
    <t xml:space="preserve"> APALLA CALABAZA</t>
  </si>
  <si>
    <t xml:space="preserve"> BUENOS AIRES</t>
  </si>
  <si>
    <t xml:space="preserve"> SANTA MARIA</t>
  </si>
  <si>
    <t xml:space="preserve"> BOCA CHEMBO</t>
  </si>
  <si>
    <t xml:space="preserve"> COMUNIDAD NATIVA SHANQUI</t>
  </si>
  <si>
    <t xml:space="preserve"> SANTO DGO DE MARANKIARI</t>
  </si>
  <si>
    <t xml:space="preserve"> MARIPOSA</t>
  </si>
  <si>
    <t xml:space="preserve"> CUSHIVIANI</t>
  </si>
  <si>
    <t xml:space="preserve"> PUENTE IPOKI</t>
  </si>
  <si>
    <t xml:space="preserve"> UNION CAPIRI</t>
  </si>
  <si>
    <t xml:space="preserve"> HERMOSA PAMPA</t>
  </si>
  <si>
    <t xml:space="preserve"> LLAYLLA</t>
  </si>
  <si>
    <t xml:space="preserve"> AOTI</t>
  </si>
  <si>
    <t xml:space="preserve"> BETANIA</t>
  </si>
  <si>
    <t xml:space="preserve"> SAN JUAN DE MANTARO</t>
  </si>
  <si>
    <t xml:space="preserve"> POYENI</t>
  </si>
  <si>
    <t xml:space="preserve"> CAPITIRI</t>
  </si>
  <si>
    <t xml:space="preserve"> IMPANEKIARI</t>
  </si>
  <si>
    <t xml:space="preserve"> SAN ANDRES</t>
  </si>
  <si>
    <t xml:space="preserve"> QUITENI</t>
  </si>
  <si>
    <t xml:space="preserve"> PUERTO ROCA</t>
  </si>
  <si>
    <t xml:space="preserve"> HUANTASHIRI</t>
  </si>
  <si>
    <t xml:space="preserve"> BAJO CAPIRO</t>
  </si>
  <si>
    <t xml:space="preserve"> HUAHUARI</t>
  </si>
  <si>
    <t xml:space="preserve"> SAN PEDRO</t>
  </si>
  <si>
    <t xml:space="preserve"> RIO CHARI ALTO</t>
  </si>
  <si>
    <t xml:space="preserve"> ALTO VILLA VICTORIA</t>
  </si>
  <si>
    <t xml:space="preserve"> CANAAN DEL NORTE</t>
  </si>
  <si>
    <t xml:space="preserve"> RIO  NEGRO</t>
  </si>
  <si>
    <t xml:space="preserve"> CHONTAKIARI</t>
  </si>
  <si>
    <t xml:space="preserve"> PITOCUNA</t>
  </si>
  <si>
    <t xml:space="preserve"> FLORIDA</t>
  </si>
  <si>
    <t xml:space="preserve"> MIGUEL GRAU</t>
  </si>
  <si>
    <t xml:space="preserve"> PARATUSHALI</t>
  </si>
  <si>
    <t xml:space="preserve"> ALTO PITOCUNA</t>
  </si>
  <si>
    <t xml:space="preserve"> SHABASHIPANGO</t>
  </si>
  <si>
    <t xml:space="preserve"> UNION CUVIRIAKI</t>
  </si>
  <si>
    <t xml:space="preserve"> BUENOS AIRES -TZIRIARI</t>
  </si>
  <si>
    <t xml:space="preserve"> SANTA ROSITA</t>
  </si>
  <si>
    <t xml:space="preserve"> CAPIRUSHARI</t>
  </si>
  <si>
    <t xml:space="preserve"> SANIBENI</t>
  </si>
  <si>
    <t xml:space="preserve"> RIO VENADO</t>
  </si>
  <si>
    <t xml:space="preserve"> SAN JUAN DE CHENI</t>
  </si>
  <si>
    <t xml:space="preserve"> UNIÓN JUNIN</t>
  </si>
  <si>
    <t xml:space="preserve"> COMUNIDAD NATIVA CATUNGO QUEMPIRI</t>
  </si>
  <si>
    <t xml:space="preserve"> SAN JUAN DE KIHATE</t>
  </si>
  <si>
    <t xml:space="preserve"> CONUNIDAD NATIVA MAZAROVENI</t>
  </si>
  <si>
    <t xml:space="preserve"> NAPATI</t>
  </si>
  <si>
    <t xml:space="preserve"> HUANCAMACHAY</t>
  </si>
  <si>
    <t xml:space="preserve"> GLORIABAMBA</t>
  </si>
  <si>
    <t xml:space="preserve"> PUEBLO LIBRE DE PAURIALI</t>
  </si>
  <si>
    <t xml:space="preserve"> ALTO PAURELI</t>
  </si>
  <si>
    <t xml:space="preserve"> SAN JUAN DE SANGARENI</t>
  </si>
  <si>
    <t xml:space="preserve"> SANTA CRUZ DE ANAPATI</t>
  </si>
  <si>
    <t xml:space="preserve"> LIBERTAD DE ANAPATI</t>
  </si>
  <si>
    <t xml:space="preserve"> MAZARONQUIARI</t>
  </si>
  <si>
    <t xml:space="preserve"> LOS MANANTIALES</t>
  </si>
  <si>
    <t xml:space="preserve"> CENTRO SAURENI</t>
  </si>
  <si>
    <t xml:space="preserve"> SANTA ELENA</t>
  </si>
  <si>
    <t xml:space="preserve"> SAN JOSE DE MIRAFLORES</t>
  </si>
  <si>
    <t xml:space="preserve"> LOS ÁNGELES DE EDEN</t>
  </si>
  <si>
    <t xml:space="preserve"> SAN MARTIN DE PANGOA</t>
  </si>
  <si>
    <t xml:space="preserve"> PUERTO PORVENIR</t>
  </si>
  <si>
    <t xml:space="preserve"> CHAVINI</t>
  </si>
  <si>
    <t xml:space="preserve"> SAN RAMON DE PANGOA</t>
  </si>
  <si>
    <t xml:space="preserve"> SAN JUAN DE PUEBLO LIBRE</t>
  </si>
  <si>
    <t xml:space="preserve"> SN ANTONIO DE SONOMORO</t>
  </si>
  <si>
    <t xml:space="preserve"> NAYLAM DE SONOMORO</t>
  </si>
  <si>
    <t xml:space="preserve"> SAN JERONIMO</t>
  </si>
  <si>
    <t xml:space="preserve"> CIUDAD DE DIOS</t>
  </si>
  <si>
    <t xml:space="preserve"> BOCA KIATARI</t>
  </si>
  <si>
    <t xml:space="preserve"> SANTA ROSA ALTO KIATARI</t>
  </si>
  <si>
    <t xml:space="preserve"> FORTALEZA</t>
  </si>
  <si>
    <t xml:space="preserve"> VILCABAMBA</t>
  </si>
  <si>
    <t xml:space="preserve"> CAMPIRUSHARI</t>
  </si>
  <si>
    <t xml:space="preserve"> CUBANTIA</t>
  </si>
  <si>
    <t xml:space="preserve"> VILLA MARIA</t>
  </si>
  <si>
    <t xml:space="preserve"> ALTO KIATARI</t>
  </si>
  <si>
    <t xml:space="preserve"> UNION CHAVINI</t>
  </si>
  <si>
    <t xml:space="preserve"> JERUSALEN DE MIÑARO DE NOMESTSIGUENGA</t>
  </si>
  <si>
    <t xml:space="preserve"> MATERENI</t>
  </si>
  <si>
    <t xml:space="preserve"> ALTO CHICHIRENI</t>
  </si>
  <si>
    <t xml:space="preserve"> IMPITATO CASCADA</t>
  </si>
  <si>
    <t xml:space="preserve"> CONDADO PICHIKIARI</t>
  </si>
  <si>
    <t xml:space="preserve"> COLONIA HUANCA</t>
  </si>
  <si>
    <t xml:space="preserve"> ANEXO 28 DE JULIO</t>
  </si>
  <si>
    <t xml:space="preserve"> SAN JOSE DE ANAPIARI</t>
  </si>
  <si>
    <t xml:space="preserve"> HUANTININI</t>
  </si>
  <si>
    <t xml:space="preserve"> PAMPA CAMONA</t>
  </si>
  <si>
    <t xml:space="preserve"> SAN JUAN CENTRO AUTIKI</t>
  </si>
  <si>
    <t xml:space="preserve"> CENTRO CUYANI</t>
  </si>
  <si>
    <t xml:space="preserve"> SAN ANTONIO ALTO PICHANAKI</t>
  </si>
  <si>
    <t xml:space="preserve"> SAN FCO CENTRO KUVIRIANI</t>
  </si>
  <si>
    <t xml:space="preserve"> UNION SHIMASHIRO</t>
  </si>
  <si>
    <t xml:space="preserve"> MIRISHARO</t>
  </si>
  <si>
    <t xml:space="preserve"> LAS PALMAS</t>
  </si>
  <si>
    <t xml:space="preserve"> VALLE HERMOSO</t>
  </si>
  <si>
    <t xml:space="preserve"> CIUDAD SATELITE</t>
  </si>
  <si>
    <t xml:space="preserve"> BARINETTI REAL</t>
  </si>
  <si>
    <t xml:space="preserve"> MEDICO DE FAMILIA NUEVA ESPERANZA</t>
  </si>
  <si>
    <t xml:space="preserve"> MEDICO DE FAMILIA MIRAFLORES</t>
  </si>
  <si>
    <t xml:space="preserve"> HUACHIRIKI</t>
  </si>
  <si>
    <t xml:space="preserve"> MEDICO DE FAMILIA BAJO ALDEA</t>
  </si>
  <si>
    <t xml:space="preserve"> MEDICO DE FAMILIA CORAZON DE JESUS</t>
  </si>
  <si>
    <t xml:space="preserve"> MEDICO DE FAMILIA HNOS PAUCAR</t>
  </si>
  <si>
    <t xml:space="preserve"> MEDICO DE FAMILIA MARIA PARADO BELLIDO</t>
  </si>
  <si>
    <t xml:space="preserve"> MEDICO DE FAMILIA JARDINES DEL EDEN</t>
  </si>
  <si>
    <t xml:space="preserve"> MEDICO DE FAMILIA BAHIA DEL RIO</t>
  </si>
  <si>
    <t xml:space="preserve"> BELEN ANAPIARI</t>
  </si>
  <si>
    <t xml:space="preserve"> MEDICO DE FAMILIA VIRGEN DE COCHARCAS</t>
  </si>
  <si>
    <t xml:space="preserve"> MEDICO DE FAMILIA TERCER MILENIO</t>
  </si>
  <si>
    <t xml:space="preserve"> HOSPITAL DE APOYO PICHANAKI</t>
  </si>
  <si>
    <t xml:space="preserve"> MEDICO DE FAMILIA SANTA ROSA</t>
  </si>
  <si>
    <t xml:space="preserve"> MEDICO DE FAMILIA LOS OLIVOS</t>
  </si>
  <si>
    <t xml:space="preserve"> PRIMAVERA</t>
  </si>
  <si>
    <t xml:space="preserve"> ANDRES AVELINO CACERES</t>
  </si>
  <si>
    <t xml:space="preserve"> MEDICO DE FAMILIA NUEVA  PRIMAVERA</t>
  </si>
  <si>
    <t>CumpleDIGEMID3</t>
  </si>
  <si>
    <t>CumpleDIGEMID2</t>
  </si>
  <si>
    <t>18:HEMOGLOBINA METODO MANUAL X 200 DETERMINACIONES</t>
  </si>
  <si>
    <t>17:MICROCUBETA DESCARTABLE</t>
  </si>
  <si>
    <t>16:GRUPO SANGUINEO</t>
  </si>
  <si>
    <t>15:LANCETA RETRACTIL DESCARTABLE PEDIATRICA</t>
  </si>
  <si>
    <t>14:LANCETA DESCARTABLE ADULTO</t>
  </si>
  <si>
    <t>13:PRUEBA RAPIDA VIH</t>
  </si>
  <si>
    <t>11:PRUEBA RÁPIDA PARA  SIFILIS</t>
  </si>
  <si>
    <t>10:TIRA REACTIVA PARA ORINA DE 10 PARAMETROS X 150 DETERMINACIONES</t>
  </si>
  <si>
    <t>9:FERROSO SULFATO HEPTAHIDRATO</t>
  </si>
  <si>
    <t>8:FERROSO SULFATO 15 mg de Fe/5 mL JBE 120 mL</t>
  </si>
  <si>
    <t>7:ACIDO FOLICO + FERROSO SULFATO HEPTAHIDRATO</t>
  </si>
  <si>
    <t>6:AMOXICILINA 500 mg TAB</t>
  </si>
  <si>
    <t>5:ACIDO FOLICO</t>
  </si>
  <si>
    <t>4:Otras combinaciones de multivitaminas plv 1 g</t>
  </si>
  <si>
    <t>3:CLORHEXIDINA GLUCONATO / TRICLOSAN</t>
  </si>
  <si>
    <t>2:Vacuna contra el rotavirus PVL 1 dosis</t>
  </si>
  <si>
    <t>1:Vacuna contra el neumococo iny 1 dosis</t>
  </si>
  <si>
    <t>DEMID</t>
  </si>
  <si>
    <t>CUMPLE PATRI-SISMED</t>
  </si>
  <si>
    <t>UNIDAD EJECUTORA RED</t>
  </si>
  <si>
    <t>450. GR DE JUNIN</t>
  </si>
  <si>
    <t>N° TOTAL DE IPRESS DEL AMBITO AP ENDIS</t>
  </si>
  <si>
    <t>N° DE IPRESS QUE CUENTAN CON EL 85% DE INSUMOS CRITICOS</t>
  </si>
  <si>
    <t>N° DE IPRESS QUE CUETAN CON EL 85% DE EQUIPOS CRITICOS</t>
  </si>
  <si>
    <t>N° DE IPRESS QUE CUENTAN CON EL 85% DE INSUMOS Y EL 85% EQUIPOS CRITICOS</t>
  </si>
  <si>
    <t>%DE CUMPLIMIENTO</t>
  </si>
  <si>
    <t>Fuente: SISMED_PATRIMONIO_SIGA_Corte a Julio_2018_DIRESA_Junin</t>
  </si>
  <si>
    <t>COMPROMISO DE GESTION   2.2.2 (3) - CONVENIO  AP ENDIS  NIVEL -1</t>
  </si>
  <si>
    <t>DEFINICIÓN OPERACIONAL: No menos de X% de IPRESS ubicadas en distritos predominantemente amazónicos, activos y registrados en el RENIPRESS, tienen disponibilidad de al menos 85% de equipos y 85% de medicamentos e insumos críticos según estándares definidos por el Sector para la entrega de los productos CRED, Vacunas, APN y suplemento de hierro.</t>
  </si>
  <si>
    <t>REGION JUNÍN</t>
  </si>
  <si>
    <t>UE 828 RED DE SALUD CHANCHAMAYO</t>
  </si>
  <si>
    <t>UE 1613 RED DE SALUD SAN MARTIN DE PANGOA</t>
  </si>
  <si>
    <t>UE 829 RED DE SALUD SATIPO</t>
  </si>
  <si>
    <t>UE 1612 RED DE SALUD PICHANAKI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</si>
</sst>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A"/>
      <name val="Calibri"/>
      <family val="2"/>
    </font>
    <font>
      <b/>
      <sz val="18"/>
      <color rgb="FF00000A"/>
      <name val="Calibri"/>
      <family val="2"/>
    </font>
    <font>
      <b/>
      <sz val="11"/>
      <color rgb="FF00000A"/>
      <name val="Arial"/>
      <family val="2"/>
    </font>
    <font>
      <b/>
      <sz val="14"/>
      <color rgb="FF00000A"/>
      <name val="Arial"/>
      <family val="2"/>
    </font>
    <font>
      <b/>
      <sz val="16"/>
      <color rgb="FF00000A"/>
      <name val="Arial"/>
      <family val="2"/>
    </font>
    <font>
      <sz val="12"/>
      <color theme="1"/>
      <name val="Arial"/>
      <family val="2"/>
    </font>
    <font>
      <sz val="11"/>
      <color rgb="FF00000A"/>
      <name val="Calibri"/>
      <family val="2"/>
    </font>
    <font>
      <b/>
      <sz val="9"/>
      <color rgb="FF00000A"/>
      <name val="Calibri"/>
      <family val="2"/>
    </font>
    <font>
      <sz val="9"/>
      <color rgb="FFFF0000"/>
      <name val="Calibri"/>
      <family val="2"/>
    </font>
    <font>
      <sz val="9"/>
      <color rgb="FF00000A"/>
      <name val="Calibri"/>
      <family val="2"/>
    </font>
    <font>
      <sz val="9"/>
      <name val="Calibri"/>
      <family val="2"/>
    </font>
    <font>
      <sz val="11"/>
      <color rgb="FF00000A"/>
      <name val="Calibri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5" fillId="2" borderId="14" xfId="1" applyFont="1" applyFill="1" applyBorder="1" applyAlignment="1">
      <alignment horizontal="center" vertical="justify" textRotation="90" wrapText="1"/>
    </xf>
    <xf numFmtId="0" fontId="5" fillId="2" borderId="15" xfId="1" applyFont="1" applyFill="1" applyBorder="1" applyAlignment="1">
      <alignment horizontal="center" vertical="justify" textRotation="90" wrapText="1"/>
    </xf>
    <xf numFmtId="0" fontId="5" fillId="2" borderId="16" xfId="1" applyFont="1" applyFill="1" applyBorder="1" applyAlignment="1">
      <alignment horizontal="center" vertical="justify" textRotation="90" wrapText="1"/>
    </xf>
    <xf numFmtId="0" fontId="5" fillId="2" borderId="15" xfId="1" applyFont="1" applyFill="1" applyBorder="1" applyAlignment="1">
      <alignment horizontal="center" vertical="justify" textRotation="90"/>
    </xf>
    <xf numFmtId="3" fontId="9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/>
    <xf numFmtId="0" fontId="8" fillId="0" borderId="13" xfId="0" applyNumberFormat="1" applyFont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25" xfId="0" applyBorder="1"/>
    <xf numFmtId="0" fontId="10" fillId="3" borderId="13" xfId="0" applyFont="1" applyFill="1" applyBorder="1" applyAlignment="1">
      <alignment horizontal="center" textRotation="90" wrapText="1"/>
    </xf>
    <xf numFmtId="0" fontId="11" fillId="3" borderId="13" xfId="0" applyFont="1" applyFill="1" applyBorder="1" applyAlignment="1">
      <alignment textRotation="90" wrapText="1"/>
    </xf>
    <xf numFmtId="0" fontId="11" fillId="4" borderId="13" xfId="0" applyFont="1" applyFill="1" applyBorder="1" applyAlignment="1">
      <alignment textRotation="90" wrapText="1"/>
    </xf>
    <xf numFmtId="0" fontId="12" fillId="3" borderId="13" xfId="0" applyFont="1" applyFill="1" applyBorder="1" applyAlignment="1">
      <alignment textRotation="90" wrapText="1"/>
    </xf>
    <xf numFmtId="0" fontId="12" fillId="4" borderId="13" xfId="0" applyFont="1" applyFill="1" applyBorder="1" applyAlignment="1">
      <alignment textRotation="90" wrapText="1"/>
    </xf>
    <xf numFmtId="0" fontId="13" fillId="4" borderId="13" xfId="0" applyFont="1" applyFill="1" applyBorder="1" applyAlignment="1">
      <alignment textRotation="90" wrapText="1"/>
    </xf>
    <xf numFmtId="0" fontId="0" fillId="0" borderId="13" xfId="0" applyNumberFormat="1" applyBorder="1"/>
    <xf numFmtId="0" fontId="0" fillId="0" borderId="13" xfId="0" applyBorder="1" applyAlignment="1">
      <alignment horizontal="center" vertical="center"/>
    </xf>
    <xf numFmtId="0" fontId="14" fillId="0" borderId="13" xfId="0" applyFont="1" applyFill="1" applyBorder="1"/>
    <xf numFmtId="0" fontId="5" fillId="5" borderId="15" xfId="1" applyFont="1" applyFill="1" applyBorder="1" applyAlignment="1">
      <alignment horizontal="center" vertical="justify" textRotation="90" wrapText="1"/>
    </xf>
    <xf numFmtId="3" fontId="9" fillId="5" borderId="13" xfId="0" applyNumberFormat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left" textRotation="90" wrapText="1"/>
    </xf>
    <xf numFmtId="3" fontId="9" fillId="6" borderId="13" xfId="0" applyNumberFormat="1" applyFont="1" applyFill="1" applyBorder="1" applyAlignment="1">
      <alignment horizontal="center" vertical="center"/>
    </xf>
    <xf numFmtId="3" fontId="9" fillId="7" borderId="13" xfId="0" applyNumberFormat="1" applyFont="1" applyFill="1" applyBorder="1" applyAlignment="1">
      <alignment horizontal="center" vertical="center"/>
    </xf>
    <xf numFmtId="0" fontId="5" fillId="5" borderId="26" xfId="1" applyFont="1" applyFill="1" applyBorder="1" applyAlignment="1">
      <alignment horizontal="center" vertical="justify" textRotation="90" wrapText="1"/>
    </xf>
    <xf numFmtId="3" fontId="9" fillId="5" borderId="27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29" xfId="0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7" fillId="0" borderId="29" xfId="0" applyFont="1" applyFill="1" applyBorder="1"/>
    <xf numFmtId="0" fontId="21" fillId="0" borderId="0" xfId="0" applyFont="1" applyAlignment="1">
      <alignment wrapText="1"/>
    </xf>
    <xf numFmtId="0" fontId="18" fillId="0" borderId="0" xfId="0" applyFont="1" applyAlignment="1"/>
    <xf numFmtId="0" fontId="21" fillId="0" borderId="0" xfId="0" applyFont="1" applyAlignment="1">
      <alignment horizontal="left" wrapText="1"/>
    </xf>
    <xf numFmtId="0" fontId="20" fillId="10" borderId="0" xfId="0" applyFont="1" applyFill="1" applyAlignment="1">
      <alignment horizontal="center" wrapText="1"/>
    </xf>
    <xf numFmtId="0" fontId="18" fillId="9" borderId="0" xfId="0" applyFont="1" applyFill="1" applyAlignment="1">
      <alignment horizontal="center"/>
    </xf>
    <xf numFmtId="0" fontId="16" fillId="8" borderId="28" xfId="0" applyFont="1" applyFill="1" applyBorder="1" applyAlignment="1">
      <alignment horizontal="center" wrapText="1"/>
    </xf>
    <xf numFmtId="0" fontId="16" fillId="8" borderId="29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 wrapText="1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 wrapText="1"/>
    </xf>
    <xf numFmtId="0" fontId="7" fillId="2" borderId="18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19" xfId="1" applyFont="1" applyFill="1" applyBorder="1" applyAlignment="1">
      <alignment horizontal="center"/>
    </xf>
    <xf numFmtId="0" fontId="7" fillId="2" borderId="20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 vertical="justify" textRotation="90" wrapText="1"/>
    </xf>
    <xf numFmtId="0" fontId="5" fillId="2" borderId="21" xfId="1" applyFont="1" applyFill="1" applyBorder="1" applyAlignment="1">
      <alignment horizontal="center" vertical="justify" textRotation="90" wrapText="1"/>
    </xf>
    <xf numFmtId="0" fontId="6" fillId="2" borderId="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17" fillId="11" borderId="28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 wrapText="1"/>
    </xf>
    <xf numFmtId="0" fontId="17" fillId="11" borderId="30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left"/>
    </xf>
    <xf numFmtId="0" fontId="17" fillId="11" borderId="13" xfId="0" applyFont="1" applyFill="1" applyBorder="1" applyAlignment="1">
      <alignment horizontal="center" vertical="center"/>
    </xf>
    <xf numFmtId="2" fontId="17" fillId="11" borderId="13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" xfId="3"/>
    <cellStyle name="Normal 3" xfId="2"/>
    <cellStyle name="Normal 3 2" xfId="4"/>
    <cellStyle name="Normal 3 3" xfId="5"/>
    <cellStyle name="Normal 4" xfId="6"/>
    <cellStyle name="Normal 5" xfId="1"/>
    <cellStyle name="Porcentaje 2" xfId="7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1348740</xdr:colOff>
      <xdr:row>16</xdr:row>
      <xdr:rowOff>60960</xdr:rowOff>
    </xdr:from>
    <xdr:to>
      <xdr:col>6</xdr:col>
      <xdr:colOff>7620</xdr:colOff>
      <xdr:row>24</xdr:row>
      <xdr:rowOff>106680</xdr:rowOff>
    </xdr:to>
    <xdr:sp macro="" textlink="">
      <xdr:nvSpPr>
        <xdr:cNvPr id="2" name="1 CuadroTexto"/>
        <xdr:cNvSpPr txBox="1"/>
      </xdr:nvSpPr>
      <xdr:spPr>
        <a:xfrm>
          <a:off x="1348740" y="3802380"/>
          <a:ext cx="5966460" cy="150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000" b="1">
              <a:solidFill>
                <a:srgbClr val="FF0000"/>
              </a:solidFill>
            </a:rPr>
            <a:t>Comentario:</a:t>
          </a:r>
          <a:r>
            <a:rPr lang="es-PE" sz="1000" b="1"/>
            <a:t> </a:t>
          </a:r>
          <a:r>
            <a:rPr lang="es-PE" sz="1000" b="1">
              <a:solidFill>
                <a:srgbClr val="0000FF"/>
              </a:solidFill>
            </a:rPr>
            <a:t>Al corte</a:t>
          </a:r>
          <a:r>
            <a:rPr lang="es-PE" sz="1000" b="1" baseline="0">
              <a:solidFill>
                <a:srgbClr val="0000FF"/>
              </a:solidFill>
            </a:rPr>
            <a:t> del 30 de Junio del 2018 como Región estamos 98.51%  por encima de la meta mínima fijada.  Podemos  señalar que las  unidades ejecutoras UE 1612  Red de Salud Satipo y Red de Salud San Martín de Pangoa tienen un avance del 92.53% y 93.10% respectivamente, en disponibilida de equipos para la entrega de los productos como el CRED, Vacunas, Atención Pre Natal y Suplemntación </a:t>
          </a:r>
        </a:p>
        <a:p>
          <a:r>
            <a:rPr lang="es-PE" sz="1000" b="1" baseline="0">
              <a:solidFill>
                <a:srgbClr val="0000FF"/>
              </a:solidFill>
            </a:rPr>
            <a:t>Asi mismo podemos mencionar que en lo refeerente a la Disponibilidad de Insumos la unidad ejecutora 829 Red de Salud Pichanaki muestra un 98.5% , siendo las prubas de orina las que influyen en este resultado </a:t>
          </a:r>
        </a:p>
        <a:p>
          <a:r>
            <a:rPr lang="es-PE" sz="1000" b="1" baseline="0">
              <a:solidFill>
                <a:srgbClr val="0000FF"/>
              </a:solidFill>
            </a:rPr>
            <a:t>Por tanto en las IPRESS del Ambito Amazónico podemos mencionar que se tiene garantizado la disponibilidad de insumos y equipos necesarios para la entrega del paquete completo del niño y niña y gestante.</a:t>
          </a:r>
          <a:endParaRPr lang="es-PE" sz="1000" b="1">
            <a:solidFill>
              <a:srgbClr val="0000FF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VENIO%20FED%20Y%20AP%20ENDIS\PATRIMONIO\NIVEL%200\10.2%20CONSOLIDADO%20ENTREGADO%20PARA%20EVALUACION%20F.CORTE%2030SET2017\SO%203%20PATRI-SISMED%20ENTREGADO%20EL%2017OCTUBRE2017\SO%203%20CONSOLIDADO%20PATRI-SISMED%2030SETIEMBRE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ED%20Y%20AP%20ENDIS\EVALUACION%20%20APENDIS%20SISM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C4">
            <v>365</v>
          </cell>
          <cell r="D4" t="str">
            <v>HOSPITAL DOMINGO OLAVEGOYA - JAUJA</v>
          </cell>
          <cell r="E4" t="str">
            <v>II-1</v>
          </cell>
        </row>
        <row r="5">
          <cell r="C5">
            <v>367</v>
          </cell>
          <cell r="D5" t="str">
            <v>P.S. ATAURA</v>
          </cell>
          <cell r="E5" t="str">
            <v>I-1</v>
          </cell>
        </row>
        <row r="6">
          <cell r="C6">
            <v>368</v>
          </cell>
          <cell r="D6" t="str">
            <v>P.S. HUERTAS</v>
          </cell>
          <cell r="E6" t="str">
            <v>I-1</v>
          </cell>
        </row>
        <row r="7">
          <cell r="C7">
            <v>369</v>
          </cell>
          <cell r="D7" t="str">
            <v>P.S. PACA</v>
          </cell>
          <cell r="E7" t="str">
            <v>I-2</v>
          </cell>
        </row>
        <row r="8">
          <cell r="C8">
            <v>370</v>
          </cell>
          <cell r="D8" t="str">
            <v>P.S. CANCHAPUNCO</v>
          </cell>
          <cell r="E8" t="str">
            <v>I-1</v>
          </cell>
        </row>
        <row r="9">
          <cell r="C9">
            <v>371</v>
          </cell>
          <cell r="D9" t="str">
            <v>P.S. PACCHA MIRAFLORES</v>
          </cell>
          <cell r="E9" t="str">
            <v>I-1</v>
          </cell>
        </row>
        <row r="10">
          <cell r="C10">
            <v>372</v>
          </cell>
          <cell r="D10" t="str">
            <v>P.S. MASAJCANCHA</v>
          </cell>
          <cell r="E10" t="str">
            <v>I-1</v>
          </cell>
        </row>
        <row r="11">
          <cell r="C11">
            <v>373</v>
          </cell>
          <cell r="D11" t="str">
            <v>P.S. PATACANCHA</v>
          </cell>
          <cell r="E11" t="str">
            <v>I-1</v>
          </cell>
        </row>
        <row r="12">
          <cell r="C12">
            <v>374</v>
          </cell>
          <cell r="D12" t="str">
            <v>P.S. PARCO</v>
          </cell>
          <cell r="E12" t="str">
            <v>I-2</v>
          </cell>
        </row>
        <row r="13">
          <cell r="C13">
            <v>375</v>
          </cell>
          <cell r="D13" t="str">
            <v>P.S. ULLUSCA</v>
          </cell>
          <cell r="E13" t="str">
            <v>I-1</v>
          </cell>
        </row>
        <row r="14">
          <cell r="C14">
            <v>376</v>
          </cell>
          <cell r="D14" t="str">
            <v>P.S. SAUSA</v>
          </cell>
          <cell r="E14" t="str">
            <v>I-2</v>
          </cell>
        </row>
        <row r="15">
          <cell r="C15">
            <v>377</v>
          </cell>
          <cell r="D15" t="str">
            <v>P.S. YAUYOS</v>
          </cell>
          <cell r="E15" t="str">
            <v>I-3</v>
          </cell>
        </row>
        <row r="16">
          <cell r="C16">
            <v>378</v>
          </cell>
          <cell r="D16" t="str">
            <v>P.S. HUANCAS</v>
          </cell>
          <cell r="E16" t="str">
            <v>I-1</v>
          </cell>
        </row>
        <row r="17">
          <cell r="C17">
            <v>379</v>
          </cell>
          <cell r="D17" t="str">
            <v>C.S. ACOLLA</v>
          </cell>
          <cell r="E17" t="str">
            <v>I-3</v>
          </cell>
        </row>
        <row r="18">
          <cell r="C18">
            <v>380</v>
          </cell>
          <cell r="D18" t="str">
            <v>P.S. EL TINGO</v>
          </cell>
          <cell r="E18" t="str">
            <v>I-2</v>
          </cell>
        </row>
        <row r="19">
          <cell r="C19">
            <v>381</v>
          </cell>
          <cell r="D19" t="str">
            <v>P.S. SACAS</v>
          </cell>
          <cell r="E19" t="str">
            <v>I-1</v>
          </cell>
        </row>
        <row r="20">
          <cell r="C20">
            <v>382</v>
          </cell>
          <cell r="D20" t="str">
            <v>P.S. YANAMARCA</v>
          </cell>
          <cell r="E20" t="str">
            <v>I-2</v>
          </cell>
        </row>
        <row r="21">
          <cell r="C21">
            <v>383</v>
          </cell>
          <cell r="D21" t="str">
            <v>P.S. PACHASCUCHO</v>
          </cell>
          <cell r="E21" t="str">
            <v>I-2</v>
          </cell>
        </row>
        <row r="22">
          <cell r="C22">
            <v>384</v>
          </cell>
          <cell r="D22" t="str">
            <v>P.S. TINGO PACCHA</v>
          </cell>
          <cell r="E22" t="str">
            <v>I-2</v>
          </cell>
        </row>
        <row r="23">
          <cell r="C23">
            <v>385</v>
          </cell>
          <cell r="D23" t="str">
            <v>P.S. MARCO</v>
          </cell>
          <cell r="E23" t="str">
            <v>I-2</v>
          </cell>
        </row>
        <row r="24">
          <cell r="C24">
            <v>386</v>
          </cell>
          <cell r="D24" t="str">
            <v>P.S. YANACANCHA</v>
          </cell>
          <cell r="E24" t="str">
            <v>I-1</v>
          </cell>
        </row>
        <row r="25">
          <cell r="C25">
            <v>388</v>
          </cell>
          <cell r="D25" t="str">
            <v>P.S. POMACANCHA</v>
          </cell>
          <cell r="E25" t="str">
            <v>I-1</v>
          </cell>
        </row>
        <row r="26">
          <cell r="C26">
            <v>389</v>
          </cell>
          <cell r="D26" t="str">
            <v>P.S. ARMONIA</v>
          </cell>
          <cell r="E26" t="str">
            <v>I-1</v>
          </cell>
        </row>
        <row r="27">
          <cell r="C27">
            <v>390</v>
          </cell>
          <cell r="D27" t="str">
            <v>P.S. CASABLANCA</v>
          </cell>
          <cell r="E27" t="str">
            <v>I-1</v>
          </cell>
        </row>
        <row r="28">
          <cell r="C28">
            <v>391</v>
          </cell>
          <cell r="D28" t="str">
            <v>P.S. TUNANMARCA</v>
          </cell>
          <cell r="E28" t="str">
            <v>I-1</v>
          </cell>
        </row>
        <row r="29">
          <cell r="C29">
            <v>393</v>
          </cell>
          <cell r="D29" t="str">
            <v>P.S. JULCAN</v>
          </cell>
          <cell r="E29" t="str">
            <v>I-2</v>
          </cell>
        </row>
        <row r="30">
          <cell r="C30">
            <v>394</v>
          </cell>
          <cell r="D30" t="str">
            <v>C.S. MASMA</v>
          </cell>
          <cell r="E30" t="str">
            <v>I-3</v>
          </cell>
        </row>
        <row r="31">
          <cell r="C31">
            <v>395</v>
          </cell>
          <cell r="D31" t="str">
            <v>P.S. MASMA CHICCHE</v>
          </cell>
          <cell r="E31" t="str">
            <v>I-1</v>
          </cell>
        </row>
        <row r="32">
          <cell r="C32">
            <v>396</v>
          </cell>
          <cell r="D32" t="str">
            <v>P.S. MOLINOS</v>
          </cell>
          <cell r="E32" t="str">
            <v>I-2</v>
          </cell>
        </row>
        <row r="33">
          <cell r="C33">
            <v>398</v>
          </cell>
          <cell r="D33" t="str">
            <v>P.S. QUERO</v>
          </cell>
          <cell r="E33" t="str">
            <v>I-1</v>
          </cell>
        </row>
        <row r="34">
          <cell r="C34">
            <v>399</v>
          </cell>
          <cell r="D34" t="str">
            <v>P.S. CURIMARCA</v>
          </cell>
          <cell r="E34" t="str">
            <v>I-2</v>
          </cell>
        </row>
        <row r="35">
          <cell r="C35">
            <v>400</v>
          </cell>
          <cell r="D35" t="str">
            <v>P.S. HUARIPAMPA</v>
          </cell>
          <cell r="E35" t="str">
            <v>I-1</v>
          </cell>
        </row>
        <row r="36">
          <cell r="C36">
            <v>401</v>
          </cell>
          <cell r="D36" t="str">
            <v>P.S. HUANCANI</v>
          </cell>
          <cell r="E36" t="str">
            <v>I-2</v>
          </cell>
        </row>
        <row r="37">
          <cell r="C37">
            <v>402</v>
          </cell>
          <cell r="D37" t="str">
            <v>P.S. MUQUI</v>
          </cell>
          <cell r="E37" t="str">
            <v>I-1</v>
          </cell>
        </row>
        <row r="38">
          <cell r="C38">
            <v>403</v>
          </cell>
          <cell r="D38" t="str">
            <v>P.S. MUQUIYAUYO</v>
          </cell>
          <cell r="E38" t="str">
            <v>I-2</v>
          </cell>
        </row>
        <row r="39">
          <cell r="C39">
            <v>404</v>
          </cell>
          <cell r="D39" t="str">
            <v>C.S. SINCOS</v>
          </cell>
          <cell r="E39" t="str">
            <v>I-3</v>
          </cell>
        </row>
        <row r="40">
          <cell r="C40">
            <v>405</v>
          </cell>
          <cell r="D40" t="str">
            <v>P.S. LLACUARIPAMPA</v>
          </cell>
          <cell r="E40" t="str">
            <v>I-1</v>
          </cell>
        </row>
        <row r="41">
          <cell r="C41">
            <v>406</v>
          </cell>
          <cell r="D41" t="str">
            <v>P.S. ARAMACHAY</v>
          </cell>
          <cell r="E41" t="str">
            <v>I-1</v>
          </cell>
        </row>
        <row r="42">
          <cell r="C42">
            <v>407</v>
          </cell>
          <cell r="D42" t="str">
            <v>P.S. SALLAHUACHAC</v>
          </cell>
          <cell r="E42" t="str">
            <v>I-1</v>
          </cell>
        </row>
        <row r="43">
          <cell r="C43">
            <v>408</v>
          </cell>
          <cell r="D43" t="str">
            <v>P.S. CHALHUAS</v>
          </cell>
          <cell r="E43" t="str">
            <v>I-1</v>
          </cell>
        </row>
        <row r="44">
          <cell r="C44">
            <v>409</v>
          </cell>
          <cell r="D44" t="str">
            <v>C.S. APATA</v>
          </cell>
          <cell r="E44" t="str">
            <v>I-3</v>
          </cell>
        </row>
        <row r="45">
          <cell r="C45">
            <v>410</v>
          </cell>
          <cell r="D45" t="str">
            <v>P.S. NUEVA ESPERANZA</v>
          </cell>
          <cell r="E45" t="str">
            <v>I-1</v>
          </cell>
        </row>
        <row r="46">
          <cell r="C46">
            <v>411</v>
          </cell>
          <cell r="D46" t="str">
            <v>P.S. SAN JOSE DE APATA</v>
          </cell>
          <cell r="E46" t="str">
            <v>I-1</v>
          </cell>
        </row>
        <row r="47">
          <cell r="C47">
            <v>412</v>
          </cell>
          <cell r="D47" t="str">
            <v>P.S. CHICCHE</v>
          </cell>
          <cell r="E47" t="str">
            <v>I-1</v>
          </cell>
        </row>
        <row r="48">
          <cell r="C48">
            <v>413</v>
          </cell>
          <cell r="D48" t="str">
            <v>P.S. PAUCAR APATA</v>
          </cell>
          <cell r="E48" t="str">
            <v>I-1</v>
          </cell>
        </row>
        <row r="49">
          <cell r="C49">
            <v>414</v>
          </cell>
          <cell r="D49" t="str">
            <v>P.S. EL MANTARO</v>
          </cell>
          <cell r="E49" t="str">
            <v>I-1</v>
          </cell>
        </row>
        <row r="50">
          <cell r="C50">
            <v>415</v>
          </cell>
          <cell r="D50" t="str">
            <v>P.S. HUAMALI</v>
          </cell>
          <cell r="E50" t="str">
            <v>I-1</v>
          </cell>
        </row>
        <row r="51">
          <cell r="C51">
            <v>416</v>
          </cell>
          <cell r="D51" t="str">
            <v>P.S. SAN LORENZO</v>
          </cell>
          <cell r="E51" t="str">
            <v>I-1</v>
          </cell>
        </row>
        <row r="52">
          <cell r="C52">
            <v>417</v>
          </cell>
          <cell r="D52" t="str">
            <v>P.S. PANCAN</v>
          </cell>
          <cell r="E52" t="str">
            <v>I-1</v>
          </cell>
        </row>
        <row r="53">
          <cell r="C53">
            <v>418</v>
          </cell>
          <cell r="D53" t="str">
            <v>P.S. HUASQUICHA</v>
          </cell>
          <cell r="E53" t="str">
            <v>I-1</v>
          </cell>
        </row>
        <row r="54">
          <cell r="C54">
            <v>419</v>
          </cell>
          <cell r="D54" t="str">
            <v>P.S. RICRAN</v>
          </cell>
          <cell r="E54" t="str">
            <v>I-2</v>
          </cell>
        </row>
        <row r="55">
          <cell r="C55">
            <v>421</v>
          </cell>
          <cell r="D55" t="str">
            <v>P.S. APAYCANCHA</v>
          </cell>
          <cell r="E55" t="str">
            <v>I-1</v>
          </cell>
        </row>
        <row r="56">
          <cell r="C56">
            <v>422</v>
          </cell>
          <cell r="D56" t="str">
            <v>P.S. SAN PEDRO DE CHUNAN</v>
          </cell>
          <cell r="E56" t="str">
            <v>I-1</v>
          </cell>
        </row>
        <row r="57">
          <cell r="C57">
            <v>423</v>
          </cell>
          <cell r="D57" t="str">
            <v>C.S. YAULI - JAUJA</v>
          </cell>
          <cell r="E57" t="str">
            <v>I-2</v>
          </cell>
        </row>
        <row r="58">
          <cell r="C58">
            <v>424</v>
          </cell>
          <cell r="D58" t="str">
            <v>P.S. CANCHAYLLO</v>
          </cell>
          <cell r="E58" t="str">
            <v>I-2</v>
          </cell>
        </row>
        <row r="59">
          <cell r="C59">
            <v>425</v>
          </cell>
          <cell r="D59" t="str">
            <v>P.S. EL ROSARIO</v>
          </cell>
          <cell r="E59" t="str">
            <v>I-2</v>
          </cell>
        </row>
        <row r="60">
          <cell r="C60">
            <v>426</v>
          </cell>
          <cell r="D60" t="str">
            <v>P.S. JANJAILLO</v>
          </cell>
          <cell r="E60" t="str">
            <v>I-2</v>
          </cell>
        </row>
        <row r="61">
          <cell r="C61">
            <v>427</v>
          </cell>
          <cell r="D61" t="str">
            <v>C.S. LLOCLLAPAMPA</v>
          </cell>
          <cell r="E61" t="str">
            <v>I-3</v>
          </cell>
        </row>
        <row r="62">
          <cell r="C62">
            <v>428</v>
          </cell>
          <cell r="D62" t="str">
            <v>P.S. MATACHICO</v>
          </cell>
          <cell r="E62" t="str">
            <v>I-1</v>
          </cell>
        </row>
        <row r="63">
          <cell r="C63">
            <v>429</v>
          </cell>
          <cell r="D63" t="str">
            <v>P.S. CHACAPALPA</v>
          </cell>
          <cell r="E63" t="str">
            <v>I-1</v>
          </cell>
        </row>
        <row r="64">
          <cell r="C64">
            <v>430</v>
          </cell>
          <cell r="D64" t="str">
            <v>P.S. HUAYHUAY</v>
          </cell>
          <cell r="E64" t="str">
            <v>I-2</v>
          </cell>
        </row>
        <row r="65">
          <cell r="C65">
            <v>431</v>
          </cell>
          <cell r="D65" t="str">
            <v>P.S. SUITUCANCHA</v>
          </cell>
          <cell r="E65" t="str">
            <v>I-2</v>
          </cell>
        </row>
        <row r="66">
          <cell r="C66">
            <v>559</v>
          </cell>
          <cell r="D66" t="str">
            <v>C.S. LA OROYA</v>
          </cell>
          <cell r="E66" t="str">
            <v>I-4</v>
          </cell>
        </row>
        <row r="67">
          <cell r="C67">
            <v>560</v>
          </cell>
          <cell r="D67" t="str">
            <v>P.S. HUAYNACANCHA</v>
          </cell>
          <cell r="E67" t="str">
            <v>I-1</v>
          </cell>
        </row>
        <row r="68">
          <cell r="C68">
            <v>561</v>
          </cell>
          <cell r="D68" t="str">
            <v>P.S. MARCAPOMACOCHA</v>
          </cell>
          <cell r="E68" t="str">
            <v>I-2</v>
          </cell>
        </row>
        <row r="69">
          <cell r="C69">
            <v>562</v>
          </cell>
          <cell r="D69" t="str">
            <v>P.S. SAN FRANCISCO DE YANTAC</v>
          </cell>
          <cell r="E69" t="str">
            <v>I-1</v>
          </cell>
        </row>
        <row r="70">
          <cell r="C70">
            <v>563</v>
          </cell>
          <cell r="D70" t="str">
            <v>C.S. MOROCOCHA</v>
          </cell>
          <cell r="E70" t="str">
            <v>I-3</v>
          </cell>
        </row>
        <row r="71">
          <cell r="C71">
            <v>564</v>
          </cell>
          <cell r="D71" t="str">
            <v>P.S. PACCHA - LA OROYA</v>
          </cell>
          <cell r="E71" t="str">
            <v>I-2</v>
          </cell>
        </row>
        <row r="72">
          <cell r="C72">
            <v>566</v>
          </cell>
          <cell r="D72" t="str">
            <v>P.S. SANTA ROSA DE SACCO</v>
          </cell>
          <cell r="E72" t="str">
            <v>I-3</v>
          </cell>
        </row>
        <row r="73">
          <cell r="C73">
            <v>567</v>
          </cell>
          <cell r="D73" t="str">
            <v>C.S. YAULI - LA OROYA</v>
          </cell>
          <cell r="E73" t="str">
            <v>I-2</v>
          </cell>
        </row>
        <row r="74">
          <cell r="C74">
            <v>6874</v>
          </cell>
          <cell r="D74" t="str">
            <v>P.S. CHUQUISHUARI</v>
          </cell>
          <cell r="E74" t="str">
            <v>I-1</v>
          </cell>
        </row>
        <row r="75">
          <cell r="C75">
            <v>21449</v>
          </cell>
          <cell r="D75" t="str">
            <v>P.S. JUAN PABLO II</v>
          </cell>
          <cell r="E75" t="str">
            <v>I-1</v>
          </cell>
        </row>
        <row r="76">
          <cell r="C76">
            <v>21450</v>
          </cell>
          <cell r="D76" t="str">
            <v>P.S SAN FRANCISCO DE ASIS DE PUCARA</v>
          </cell>
          <cell r="E76" t="str">
            <v>I-1</v>
          </cell>
        </row>
        <row r="77">
          <cell r="C77">
            <v>21481</v>
          </cell>
          <cell r="D77" t="str">
            <v>P.S. HUARI</v>
          </cell>
          <cell r="E77" t="str">
            <v>I-1</v>
          </cell>
        </row>
        <row r="78">
          <cell r="C78">
            <v>590</v>
          </cell>
          <cell r="D78" t="str">
            <v>MISARURASHA</v>
          </cell>
          <cell r="E78" t="str">
            <v>I-1</v>
          </cell>
        </row>
        <row r="79">
          <cell r="C79">
            <v>535</v>
          </cell>
          <cell r="D79" t="str">
            <v>SAN JOSE DE CAYASH</v>
          </cell>
          <cell r="E79" t="str">
            <v>I-1</v>
          </cell>
        </row>
        <row r="80">
          <cell r="C80">
            <v>542</v>
          </cell>
          <cell r="D80" t="str">
            <v>HUASAHUASI</v>
          </cell>
          <cell r="E80" t="str">
            <v>I-4</v>
          </cell>
        </row>
        <row r="81">
          <cell r="C81">
            <v>543</v>
          </cell>
          <cell r="D81" t="str">
            <v>CASCA</v>
          </cell>
          <cell r="E81" t="str">
            <v>I-1</v>
          </cell>
        </row>
        <row r="82">
          <cell r="C82">
            <v>544</v>
          </cell>
          <cell r="D82" t="str">
            <v>PUNRAY</v>
          </cell>
          <cell r="E82" t="str">
            <v>I-1</v>
          </cell>
        </row>
        <row r="83">
          <cell r="C83">
            <v>545</v>
          </cell>
          <cell r="D83" t="str">
            <v>HUACUAS</v>
          </cell>
          <cell r="E83" t="str">
            <v>I-1</v>
          </cell>
        </row>
        <row r="84">
          <cell r="C84">
            <v>546</v>
          </cell>
          <cell r="D84" t="str">
            <v>SAN JUAN DE LA LIBERTAD</v>
          </cell>
          <cell r="E84" t="str">
            <v>I-1</v>
          </cell>
        </row>
        <row r="85">
          <cell r="C85">
            <v>547</v>
          </cell>
          <cell r="D85" t="str">
            <v>CHIRAS</v>
          </cell>
          <cell r="E85" t="str">
            <v>I-1</v>
          </cell>
        </row>
        <row r="86">
          <cell r="C86">
            <v>548</v>
          </cell>
          <cell r="D86" t="str">
            <v>TIAMBRA</v>
          </cell>
          <cell r="E86" t="str">
            <v>I-1</v>
          </cell>
        </row>
        <row r="87">
          <cell r="C87">
            <v>569</v>
          </cell>
          <cell r="D87" t="str">
            <v>PALCA</v>
          </cell>
          <cell r="E87" t="str">
            <v>I-3</v>
          </cell>
        </row>
        <row r="88">
          <cell r="C88">
            <v>570</v>
          </cell>
          <cell r="D88" t="str">
            <v>ÑAHUIN</v>
          </cell>
          <cell r="E88" t="str">
            <v>I-1</v>
          </cell>
        </row>
        <row r="89">
          <cell r="C89">
            <v>571</v>
          </cell>
          <cell r="D89" t="str">
            <v>CARPAPATA</v>
          </cell>
          <cell r="E89" t="str">
            <v>I-1</v>
          </cell>
        </row>
        <row r="90">
          <cell r="C90">
            <v>572</v>
          </cell>
          <cell r="D90" t="str">
            <v>LLACSACACA</v>
          </cell>
          <cell r="E90" t="str">
            <v>I-1</v>
          </cell>
        </row>
        <row r="91">
          <cell r="C91">
            <v>573</v>
          </cell>
          <cell r="D91" t="str">
            <v>CHIPOCAYO</v>
          </cell>
          <cell r="E91" t="str">
            <v>I-1</v>
          </cell>
        </row>
        <row r="92">
          <cell r="C92">
            <v>574</v>
          </cell>
          <cell r="D92" t="str">
            <v>YAROCA</v>
          </cell>
          <cell r="E92" t="str">
            <v>I-1</v>
          </cell>
        </row>
        <row r="93">
          <cell r="C93">
            <v>575</v>
          </cell>
          <cell r="D93" t="str">
            <v>HUARIPAMPA</v>
          </cell>
          <cell r="E93" t="str">
            <v>I-1</v>
          </cell>
        </row>
        <row r="94">
          <cell r="C94">
            <v>576</v>
          </cell>
          <cell r="D94" t="str">
            <v>PATAY</v>
          </cell>
          <cell r="E94" t="str">
            <v>I-1</v>
          </cell>
        </row>
        <row r="95">
          <cell r="C95">
            <v>577</v>
          </cell>
          <cell r="D95" t="str">
            <v>TAPO</v>
          </cell>
          <cell r="E95" t="str">
            <v>I-2</v>
          </cell>
        </row>
        <row r="96">
          <cell r="C96">
            <v>578</v>
          </cell>
          <cell r="D96" t="str">
            <v>YURACMAYO</v>
          </cell>
          <cell r="E96" t="str">
            <v>I-1</v>
          </cell>
        </row>
        <row r="97">
          <cell r="C97">
            <v>579</v>
          </cell>
          <cell r="D97" t="str">
            <v>MACO</v>
          </cell>
          <cell r="E97" t="str">
            <v>I-1</v>
          </cell>
        </row>
        <row r="98">
          <cell r="C98">
            <v>580</v>
          </cell>
          <cell r="D98" t="str">
            <v>CASACOTO - SAN ANTONIO</v>
          </cell>
          <cell r="E98" t="str">
            <v>I-1</v>
          </cell>
        </row>
        <row r="99">
          <cell r="C99">
            <v>581</v>
          </cell>
          <cell r="D99" t="str">
            <v>QUETA</v>
          </cell>
          <cell r="E99" t="str">
            <v>I-1</v>
          </cell>
        </row>
        <row r="100">
          <cell r="C100">
            <v>582</v>
          </cell>
          <cell r="D100" t="str">
            <v>PACCHAC</v>
          </cell>
          <cell r="E100" t="str">
            <v>I-1</v>
          </cell>
        </row>
        <row r="101">
          <cell r="C101">
            <v>584</v>
          </cell>
          <cell r="D101" t="str">
            <v>TARMATAMBO</v>
          </cell>
          <cell r="E101" t="str">
            <v>I-1</v>
          </cell>
        </row>
        <row r="102">
          <cell r="C102">
            <v>585</v>
          </cell>
          <cell r="D102" t="str">
            <v>COCHAS</v>
          </cell>
          <cell r="E102" t="str">
            <v>I-1</v>
          </cell>
        </row>
        <row r="103">
          <cell r="C103">
            <v>586</v>
          </cell>
          <cell r="D103" t="str">
            <v>MUYLO</v>
          </cell>
          <cell r="E103" t="str">
            <v>I-1</v>
          </cell>
        </row>
        <row r="104">
          <cell r="C104">
            <v>587</v>
          </cell>
          <cell r="D104" t="str">
            <v>POMACHACA</v>
          </cell>
          <cell r="E104" t="str">
            <v>I-1</v>
          </cell>
        </row>
        <row r="105">
          <cell r="C105">
            <v>588</v>
          </cell>
          <cell r="D105" t="str">
            <v>MULLUCRO</v>
          </cell>
          <cell r="E105" t="str">
            <v>I-1</v>
          </cell>
        </row>
        <row r="106">
          <cell r="C106">
            <v>589</v>
          </cell>
          <cell r="D106" t="str">
            <v xml:space="preserve"> VICORA CONGAS</v>
          </cell>
          <cell r="E106" t="str">
            <v>I-1</v>
          </cell>
        </row>
        <row r="107">
          <cell r="C107">
            <v>591</v>
          </cell>
          <cell r="D107" t="str">
            <v>CARHUACATAC</v>
          </cell>
          <cell r="E107" t="str">
            <v>I-1</v>
          </cell>
        </row>
        <row r="108">
          <cell r="C108">
            <v>592</v>
          </cell>
          <cell r="D108" t="str">
            <v>PALCAPACCHA</v>
          </cell>
          <cell r="E108" t="str">
            <v>I-1</v>
          </cell>
        </row>
        <row r="109">
          <cell r="C109">
            <v>593</v>
          </cell>
          <cell r="D109" t="str">
            <v>SANYACANCHA</v>
          </cell>
          <cell r="E109" t="str">
            <v>I-1</v>
          </cell>
        </row>
        <row r="110">
          <cell r="C110">
            <v>595</v>
          </cell>
          <cell r="D110" t="str">
            <v>HUARICOLCA</v>
          </cell>
          <cell r="E110" t="str">
            <v>I-2</v>
          </cell>
        </row>
        <row r="111">
          <cell r="C111">
            <v>596</v>
          </cell>
          <cell r="D111" t="str">
            <v>APAYCANCHILLA</v>
          </cell>
          <cell r="E111" t="str">
            <v>I-1</v>
          </cell>
        </row>
        <row r="112">
          <cell r="C112">
            <v>597</v>
          </cell>
          <cell r="D112" t="str">
            <v>LA UNION LETICIA</v>
          </cell>
          <cell r="E112" t="str">
            <v>I-2</v>
          </cell>
        </row>
        <row r="113">
          <cell r="C113">
            <v>598</v>
          </cell>
          <cell r="D113" t="str">
            <v>CUYRUHUASI</v>
          </cell>
          <cell r="E113" t="str">
            <v>I-1</v>
          </cell>
        </row>
        <row r="114">
          <cell r="C114">
            <v>599</v>
          </cell>
          <cell r="D114" t="str">
            <v>CONDORCOCHA</v>
          </cell>
          <cell r="E114" t="str">
            <v>I-1</v>
          </cell>
        </row>
        <row r="115">
          <cell r="C115">
            <v>600</v>
          </cell>
          <cell r="D115" t="str">
            <v>UCHURACRA</v>
          </cell>
          <cell r="E115" t="str">
            <v>I-1</v>
          </cell>
        </row>
        <row r="116">
          <cell r="C116">
            <v>520</v>
          </cell>
          <cell r="D116" t="str">
            <v>DE APOYO FELIX MAYORCA SOTO</v>
          </cell>
          <cell r="E116" t="str">
            <v>II-2</v>
          </cell>
        </row>
        <row r="117">
          <cell r="C117">
            <v>521</v>
          </cell>
          <cell r="D117" t="str">
            <v>ACOBAMBA</v>
          </cell>
          <cell r="E117" t="str">
            <v>I-4</v>
          </cell>
        </row>
        <row r="118">
          <cell r="C118">
            <v>522</v>
          </cell>
          <cell r="D118" t="str">
            <v>PICOY</v>
          </cell>
          <cell r="E118" t="str">
            <v>I-1</v>
          </cell>
        </row>
        <row r="119">
          <cell r="C119">
            <v>523</v>
          </cell>
          <cell r="D119" t="str">
            <v>HUARACAYO</v>
          </cell>
          <cell r="E119" t="str">
            <v>I-1</v>
          </cell>
        </row>
        <row r="120">
          <cell r="C120">
            <v>524</v>
          </cell>
          <cell r="D120" t="str">
            <v>TUPIN</v>
          </cell>
          <cell r="E120" t="str">
            <v>I-1</v>
          </cell>
        </row>
        <row r="121">
          <cell r="C121">
            <v>525</v>
          </cell>
          <cell r="D121" t="str">
            <v>HUAYLAHUICHAN</v>
          </cell>
          <cell r="E121" t="str">
            <v>I-1</v>
          </cell>
        </row>
        <row r="122">
          <cell r="C122">
            <v>526</v>
          </cell>
          <cell r="D122" t="str">
            <v>COLLPA</v>
          </cell>
          <cell r="E122" t="str">
            <v>I-1</v>
          </cell>
        </row>
        <row r="123">
          <cell r="C123">
            <v>527</v>
          </cell>
          <cell r="D123" t="str">
            <v>PALCAMAYO</v>
          </cell>
          <cell r="E123" t="str">
            <v>I-3</v>
          </cell>
        </row>
        <row r="124">
          <cell r="C124">
            <v>528</v>
          </cell>
          <cell r="D124" t="str">
            <v>YANAPUQUIO</v>
          </cell>
          <cell r="E124" t="str">
            <v>I-1</v>
          </cell>
        </row>
        <row r="125">
          <cell r="C125">
            <v>529</v>
          </cell>
          <cell r="D125" t="str">
            <v>OCHONGA</v>
          </cell>
          <cell r="E125" t="str">
            <v>I-1</v>
          </cell>
        </row>
        <row r="126">
          <cell r="C126">
            <v>530</v>
          </cell>
          <cell r="D126" t="str">
            <v>RICRICAN CAUQUIRAN</v>
          </cell>
          <cell r="E126" t="str">
            <v>I-1</v>
          </cell>
        </row>
        <row r="127">
          <cell r="C127">
            <v>531</v>
          </cell>
          <cell r="D127" t="str">
            <v>INCACHACA YANAMACHAY</v>
          </cell>
          <cell r="E127" t="str">
            <v>I-1</v>
          </cell>
        </row>
        <row r="128">
          <cell r="C128">
            <v>532</v>
          </cell>
          <cell r="D128" t="str">
            <v>HUAMANIA</v>
          </cell>
          <cell r="E128" t="str">
            <v>I-1</v>
          </cell>
        </row>
        <row r="129">
          <cell r="C129">
            <v>533</v>
          </cell>
          <cell r="D129" t="str">
            <v>CALCA</v>
          </cell>
          <cell r="E129" t="str">
            <v>I-1</v>
          </cell>
        </row>
        <row r="130">
          <cell r="C130">
            <v>534</v>
          </cell>
          <cell r="D130" t="str">
            <v>SAN PEDRO DE CAJAS</v>
          </cell>
          <cell r="E130" t="str">
            <v>I-3</v>
          </cell>
        </row>
        <row r="131">
          <cell r="C131">
            <v>10344</v>
          </cell>
          <cell r="D131" t="str">
            <v>PURHUARACRA</v>
          </cell>
          <cell r="E131" t="str">
            <v>I-1</v>
          </cell>
        </row>
        <row r="132">
          <cell r="C132">
            <v>568</v>
          </cell>
          <cell r="D132" t="str">
            <v>CONGAS ANTACUCHO</v>
          </cell>
          <cell r="E132" t="str">
            <v>I-1</v>
          </cell>
        </row>
        <row r="133">
          <cell r="C133">
            <v>354</v>
          </cell>
          <cell r="D133" t="str">
            <v>SAN RAMON</v>
          </cell>
          <cell r="E133" t="str">
            <v>I-4</v>
          </cell>
        </row>
        <row r="134">
          <cell r="C134">
            <v>355</v>
          </cell>
          <cell r="D134" t="str">
            <v>NARANJAL</v>
          </cell>
          <cell r="E134" t="str">
            <v>I-2</v>
          </cell>
        </row>
        <row r="135">
          <cell r="C135">
            <v>356</v>
          </cell>
          <cell r="D135" t="str">
            <v>LA ESPERANZA</v>
          </cell>
          <cell r="E135" t="str">
            <v>I-1</v>
          </cell>
        </row>
        <row r="136">
          <cell r="C136">
            <v>357</v>
          </cell>
          <cell r="D136" t="str">
            <v>PEDREGAL</v>
          </cell>
          <cell r="E136" t="str">
            <v>I-1</v>
          </cell>
        </row>
        <row r="137">
          <cell r="C137">
            <v>358</v>
          </cell>
          <cell r="D137" t="str">
            <v>VITOC</v>
          </cell>
          <cell r="E137" t="str">
            <v>I-2</v>
          </cell>
        </row>
        <row r="138">
          <cell r="C138">
            <v>359</v>
          </cell>
          <cell r="D138" t="str">
            <v>VISCATAN</v>
          </cell>
          <cell r="E138" t="str">
            <v>I-1</v>
          </cell>
        </row>
        <row r="139">
          <cell r="C139">
            <v>360</v>
          </cell>
          <cell r="D139" t="str">
            <v>UTCUYACU</v>
          </cell>
          <cell r="E139" t="str">
            <v>I-1</v>
          </cell>
        </row>
        <row r="140">
          <cell r="C140">
            <v>361</v>
          </cell>
          <cell r="D140" t="str">
            <v>UCHUBAMBA</v>
          </cell>
          <cell r="E140" t="str">
            <v>I-1</v>
          </cell>
        </row>
        <row r="141">
          <cell r="C141">
            <v>362</v>
          </cell>
          <cell r="D141" t="str">
            <v>MONOBAMBA</v>
          </cell>
          <cell r="E141" t="str">
            <v>I-2</v>
          </cell>
        </row>
        <row r="142">
          <cell r="C142">
            <v>363</v>
          </cell>
          <cell r="D142" t="str">
            <v>CHACAYBAMBA</v>
          </cell>
          <cell r="E142" t="str">
            <v>I-1</v>
          </cell>
        </row>
        <row r="143">
          <cell r="C143">
            <v>308</v>
          </cell>
          <cell r="D143" t="str">
            <v>HOSPITAL REGIONAL DOCENTE DE MEDICINA TROPICAL DR. JULIO DEMARINI CARO</v>
          </cell>
          <cell r="E143" t="str">
            <v>II-1</v>
          </cell>
        </row>
        <row r="144">
          <cell r="C144">
            <v>310</v>
          </cell>
          <cell r="D144" t="str">
            <v>VILLA DORADA</v>
          </cell>
          <cell r="E144" t="str">
            <v>I-1</v>
          </cell>
        </row>
        <row r="145">
          <cell r="C145">
            <v>311</v>
          </cell>
          <cell r="D145" t="str">
            <v>VILLA PROGRESO</v>
          </cell>
          <cell r="E145" t="str">
            <v>I-2</v>
          </cell>
        </row>
        <row r="146">
          <cell r="C146">
            <v>312</v>
          </cell>
          <cell r="D146" t="str">
            <v>PUEBLO PARDO</v>
          </cell>
          <cell r="E146" t="str">
            <v>I-1</v>
          </cell>
        </row>
        <row r="147">
          <cell r="C147">
            <v>314</v>
          </cell>
          <cell r="D147" t="str">
            <v>SAN LUIS DE SHUARO</v>
          </cell>
          <cell r="E147" t="str">
            <v>I-3</v>
          </cell>
        </row>
        <row r="148">
          <cell r="C148">
            <v>315</v>
          </cell>
          <cell r="D148" t="str">
            <v>SANCHIRIO PALOMAR</v>
          </cell>
          <cell r="E148" t="str">
            <v>I-2</v>
          </cell>
        </row>
        <row r="149">
          <cell r="C149">
            <v>316</v>
          </cell>
          <cell r="D149" t="str">
            <v>SANTA HERMINIA BAJA</v>
          </cell>
          <cell r="E149" t="str">
            <v>I-1</v>
          </cell>
        </row>
        <row r="150">
          <cell r="C150">
            <v>317</v>
          </cell>
          <cell r="D150" t="str">
            <v>RAYMONDI</v>
          </cell>
          <cell r="E150" t="str">
            <v>I-1</v>
          </cell>
        </row>
        <row r="151">
          <cell r="C151">
            <v>318</v>
          </cell>
          <cell r="D151" t="str">
            <v>VILLA PERENE</v>
          </cell>
          <cell r="E151" t="str">
            <v>I-4</v>
          </cell>
        </row>
        <row r="152">
          <cell r="C152">
            <v>319</v>
          </cell>
          <cell r="D152" t="str">
            <v>BAJO MARANKIARI</v>
          </cell>
          <cell r="E152" t="str">
            <v>I-1</v>
          </cell>
        </row>
        <row r="153">
          <cell r="C153">
            <v>320</v>
          </cell>
          <cell r="D153" t="str">
            <v>PUERTO YURINAKI</v>
          </cell>
          <cell r="E153" t="str">
            <v>I-3</v>
          </cell>
        </row>
        <row r="154">
          <cell r="C154">
            <v>321</v>
          </cell>
          <cell r="D154" t="str">
            <v>ALTO YURINAKI</v>
          </cell>
          <cell r="E154" t="str">
            <v>I-1</v>
          </cell>
        </row>
        <row r="155">
          <cell r="C155">
            <v>322</v>
          </cell>
          <cell r="D155" t="str">
            <v>LIBERTAD TOTERANI</v>
          </cell>
          <cell r="E155" t="str">
            <v>I-1</v>
          </cell>
        </row>
        <row r="156">
          <cell r="C156">
            <v>323</v>
          </cell>
          <cell r="D156" t="str">
            <v>INCHATINGARI</v>
          </cell>
          <cell r="E156" t="str">
            <v>I-1</v>
          </cell>
        </row>
        <row r="157">
          <cell r="C157">
            <v>324</v>
          </cell>
          <cell r="D157" t="str">
            <v>LOS ANGELES DE UBIRIKI</v>
          </cell>
          <cell r="E157" t="str">
            <v>I-1</v>
          </cell>
        </row>
        <row r="158">
          <cell r="C158">
            <v>325</v>
          </cell>
          <cell r="D158" t="str">
            <v>CENTRO POBLADO MENOR LA FLORIDA</v>
          </cell>
          <cell r="E158" t="str">
            <v>I-1</v>
          </cell>
        </row>
        <row r="159">
          <cell r="C159">
            <v>326</v>
          </cell>
          <cell r="D159" t="str">
            <v>SANTA ROSA DE RIO AMARILLO</v>
          </cell>
          <cell r="E159" t="str">
            <v>I-1</v>
          </cell>
        </row>
        <row r="160">
          <cell r="C160">
            <v>327</v>
          </cell>
          <cell r="D160" t="str">
            <v>ALTO PUMPURIANI</v>
          </cell>
          <cell r="E160" t="str">
            <v>I-1</v>
          </cell>
        </row>
        <row r="161">
          <cell r="C161">
            <v>328</v>
          </cell>
          <cell r="D161" t="str">
            <v>CHURINGAVENI</v>
          </cell>
          <cell r="E161" t="str">
            <v>I-1</v>
          </cell>
        </row>
        <row r="162">
          <cell r="C162">
            <v>329</v>
          </cell>
          <cell r="D162" t="str">
            <v>HUACAMAYO</v>
          </cell>
          <cell r="E162" t="str">
            <v>I-1</v>
          </cell>
        </row>
        <row r="163">
          <cell r="C163">
            <v>330</v>
          </cell>
          <cell r="D163" t="str">
            <v>SAN FERNANDO DE KIVINAKI</v>
          </cell>
          <cell r="E163" t="str">
            <v>I-1</v>
          </cell>
        </row>
        <row r="164">
          <cell r="C164">
            <v>331</v>
          </cell>
          <cell r="D164" t="str">
            <v>LOS ANGELES TOTERANI</v>
          </cell>
          <cell r="E164" t="str">
            <v>I-1</v>
          </cell>
        </row>
        <row r="165">
          <cell r="C165">
            <v>332</v>
          </cell>
          <cell r="D165" t="str">
            <v>ALTO SAN JUAN</v>
          </cell>
          <cell r="E165" t="str">
            <v>I-1</v>
          </cell>
        </row>
        <row r="166">
          <cell r="C166">
            <v>333</v>
          </cell>
          <cell r="D166" t="str">
            <v>CENTRO TOTERANI</v>
          </cell>
          <cell r="E166" t="str">
            <v>I-1</v>
          </cell>
        </row>
        <row r="167">
          <cell r="C167">
            <v>334</v>
          </cell>
          <cell r="D167" t="str">
            <v>STA ROSA DE CAMONASHARI</v>
          </cell>
          <cell r="E167" t="str">
            <v>I-1</v>
          </cell>
        </row>
        <row r="168">
          <cell r="C168">
            <v>335</v>
          </cell>
          <cell r="D168" t="str">
            <v>ZONA PATRIA</v>
          </cell>
          <cell r="E168" t="str">
            <v>I-1</v>
          </cell>
        </row>
        <row r="169">
          <cell r="C169">
            <v>336</v>
          </cell>
          <cell r="D169" t="str">
            <v>ALTO YAPAZ</v>
          </cell>
          <cell r="E169" t="str">
            <v>I-1</v>
          </cell>
        </row>
        <row r="170">
          <cell r="C170">
            <v>6737</v>
          </cell>
          <cell r="D170" t="str">
            <v>JOSE OLAYA</v>
          </cell>
          <cell r="E170" t="str">
            <v>I-1</v>
          </cell>
        </row>
        <row r="171">
          <cell r="C171">
            <v>7319</v>
          </cell>
          <cell r="D171" t="str">
            <v>SANTA ROSA TOTERANI</v>
          </cell>
          <cell r="E171" t="str">
            <v>I-1</v>
          </cell>
        </row>
        <row r="172">
          <cell r="C172">
            <v>7362</v>
          </cell>
          <cell r="D172" t="str">
            <v>UNION PUCUSANI</v>
          </cell>
          <cell r="E172" t="str">
            <v>I-1</v>
          </cell>
        </row>
        <row r="173">
          <cell r="C173">
            <v>14385</v>
          </cell>
          <cell r="D173" t="str">
            <v>MARISCAL CACERES</v>
          </cell>
          <cell r="E173" t="str">
            <v>I-1</v>
          </cell>
        </row>
        <row r="174">
          <cell r="C174">
            <v>14384</v>
          </cell>
          <cell r="D174" t="str">
            <v>JOSE GALVEZ</v>
          </cell>
          <cell r="E174" t="str">
            <v>I-1</v>
          </cell>
        </row>
        <row r="175">
          <cell r="C175">
            <v>432</v>
          </cell>
          <cell r="D175" t="str">
            <v>HOSPITAL MANUEL HIGA ARAKAKI</v>
          </cell>
          <cell r="E175" t="str">
            <v>II-1</v>
          </cell>
        </row>
        <row r="176">
          <cell r="C176">
            <v>436</v>
          </cell>
          <cell r="D176" t="str">
            <v>PUEBLO LIBRE DE PAURIALI</v>
          </cell>
          <cell r="E176" t="str">
            <v>I-1</v>
          </cell>
        </row>
        <row r="177">
          <cell r="C177">
            <v>439</v>
          </cell>
          <cell r="D177" t="str">
            <v>SAN CRISTOBAL</v>
          </cell>
          <cell r="E177" t="str">
            <v>I-1</v>
          </cell>
        </row>
        <row r="178">
          <cell r="C178">
            <v>459</v>
          </cell>
          <cell r="D178" t="str">
            <v>CUSHIRENI</v>
          </cell>
          <cell r="E178" t="str">
            <v>I-1</v>
          </cell>
        </row>
        <row r="179">
          <cell r="C179">
            <v>461</v>
          </cell>
          <cell r="D179" t="str">
            <v>SHEVOJA</v>
          </cell>
          <cell r="E179" t="str">
            <v>I-1</v>
          </cell>
        </row>
        <row r="180">
          <cell r="C180">
            <v>464</v>
          </cell>
          <cell r="D180" t="str">
            <v>IMPANEKIARI</v>
          </cell>
          <cell r="E180" t="str">
            <v>I-1</v>
          </cell>
        </row>
        <row r="181">
          <cell r="C181">
            <v>466</v>
          </cell>
          <cell r="D181" t="str">
            <v>SANTA ROSITA DE SHIRINTIARI</v>
          </cell>
          <cell r="E181" t="str">
            <v>I-1</v>
          </cell>
        </row>
        <row r="182">
          <cell r="C182">
            <v>468</v>
          </cell>
          <cell r="D182" t="str">
            <v>MICAELA BASTIDAS MORALES</v>
          </cell>
          <cell r="E182" t="str">
            <v>I-1</v>
          </cell>
        </row>
        <row r="183">
          <cell r="C183">
            <v>475</v>
          </cell>
          <cell r="D183" t="str">
            <v>CAPERUSIA</v>
          </cell>
          <cell r="E183" t="str">
            <v>I-1</v>
          </cell>
        </row>
        <row r="184">
          <cell r="C184">
            <v>487</v>
          </cell>
          <cell r="D184" t="str">
            <v>SANTA MARIA</v>
          </cell>
          <cell r="E184" t="str">
            <v>I-1</v>
          </cell>
        </row>
        <row r="185">
          <cell r="C185">
            <v>488</v>
          </cell>
          <cell r="D185" t="str">
            <v>SAN ANDRES</v>
          </cell>
          <cell r="E185" t="str">
            <v>I-1</v>
          </cell>
        </row>
        <row r="186">
          <cell r="C186">
            <v>489</v>
          </cell>
          <cell r="D186" t="str">
            <v>BUENOS AIRES</v>
          </cell>
          <cell r="E186" t="str">
            <v>I-1</v>
          </cell>
        </row>
        <row r="187">
          <cell r="C187">
            <v>504</v>
          </cell>
          <cell r="D187" t="str">
            <v>SHABASHIPANGO</v>
          </cell>
          <cell r="E187" t="str">
            <v>I-1</v>
          </cell>
        </row>
        <row r="188">
          <cell r="C188">
            <v>504</v>
          </cell>
          <cell r="D188" t="str">
            <v>SAN MIGUEL DE ENE SHINPINSHARIATO</v>
          </cell>
          <cell r="E188" t="str">
            <v>I-1</v>
          </cell>
        </row>
        <row r="189">
          <cell r="C189">
            <v>510</v>
          </cell>
          <cell r="D189" t="str">
            <v>FLORIDA</v>
          </cell>
          <cell r="E189" t="str">
            <v>I-1</v>
          </cell>
        </row>
        <row r="190">
          <cell r="C190">
            <v>511</v>
          </cell>
          <cell r="D190" t="str">
            <v>SAN JUAN DE MANTARO</v>
          </cell>
          <cell r="E190" t="str">
            <v>I-1</v>
          </cell>
        </row>
        <row r="191">
          <cell r="C191">
            <v>512</v>
          </cell>
          <cell r="D191" t="str">
            <v>TUNONTUARI RIO ENE</v>
          </cell>
          <cell r="E191" t="str">
            <v>I-1</v>
          </cell>
        </row>
        <row r="192">
          <cell r="C192">
            <v>513</v>
          </cell>
          <cell r="D192" t="str">
            <v>QUEMPIRI</v>
          </cell>
          <cell r="E192" t="str">
            <v>I-1</v>
          </cell>
        </row>
        <row r="193">
          <cell r="C193">
            <v>514</v>
          </cell>
          <cell r="D193" t="str">
            <v>FE Y ALEGRIA LA PRIMAVERA</v>
          </cell>
          <cell r="E193" t="str">
            <v>I-1</v>
          </cell>
        </row>
        <row r="194">
          <cell r="C194">
            <v>518</v>
          </cell>
          <cell r="D194" t="str">
            <v>SAN CARLOS ALTO ENE</v>
          </cell>
          <cell r="E194" t="str">
            <v>I-1</v>
          </cell>
        </row>
        <row r="195">
          <cell r="C195">
            <v>518</v>
          </cell>
          <cell r="D195" t="str">
            <v>CHONTAKIARI</v>
          </cell>
          <cell r="E195" t="str">
            <v>I-1</v>
          </cell>
        </row>
        <row r="196">
          <cell r="C196">
            <v>878</v>
          </cell>
          <cell r="D196" t="str">
            <v>POTSOTENI</v>
          </cell>
          <cell r="E196" t="str">
            <v>I-1</v>
          </cell>
        </row>
        <row r="197">
          <cell r="C197">
            <v>6879</v>
          </cell>
          <cell r="D197" t="str">
            <v>UNION PUERTO ASHANINKA</v>
          </cell>
          <cell r="E197" t="str">
            <v>I-1</v>
          </cell>
        </row>
        <row r="198">
          <cell r="C198">
            <v>7185</v>
          </cell>
          <cell r="D198" t="str">
            <v>PAMPA MANDARINA</v>
          </cell>
          <cell r="E198" t="str">
            <v>I-1</v>
          </cell>
        </row>
        <row r="199">
          <cell r="C199">
            <v>7186</v>
          </cell>
          <cell r="D199" t="str">
            <v>PALMAPAMPA</v>
          </cell>
          <cell r="E199" t="str">
            <v>I-1</v>
          </cell>
        </row>
        <row r="200">
          <cell r="C200">
            <v>13862</v>
          </cell>
          <cell r="D200" t="str">
            <v>MIGUEL GRAU</v>
          </cell>
          <cell r="E200" t="str">
            <v>I-1</v>
          </cell>
        </row>
        <row r="201">
          <cell r="C201">
            <v>13863</v>
          </cell>
          <cell r="D201" t="str">
            <v>ALTO VILLA VICTORIA</v>
          </cell>
          <cell r="E201" t="str">
            <v>I-1</v>
          </cell>
        </row>
        <row r="202">
          <cell r="C202">
            <v>15914</v>
          </cell>
          <cell r="D202" t="str">
            <v>SELVA DE ORO</v>
          </cell>
          <cell r="E202" t="str">
            <v>I-1</v>
          </cell>
        </row>
        <row r="203">
          <cell r="C203">
            <v>16908</v>
          </cell>
          <cell r="D203" t="str">
            <v>GLORIABAMBA</v>
          </cell>
          <cell r="E203" t="str">
            <v>I-1</v>
          </cell>
        </row>
        <row r="204">
          <cell r="C204">
            <v>16909</v>
          </cell>
          <cell r="D204" t="str">
            <v>TEORIA</v>
          </cell>
          <cell r="E204" t="str">
            <v>I-1</v>
          </cell>
        </row>
        <row r="205">
          <cell r="C205">
            <v>16911</v>
          </cell>
          <cell r="D205" t="str">
            <v>BUENOS AIRES -TZIRIARI</v>
          </cell>
          <cell r="E205" t="str">
            <v>I-1</v>
          </cell>
        </row>
        <row r="206">
          <cell r="C206">
            <v>16912</v>
          </cell>
          <cell r="D206" t="str">
            <v>VILLA PROGRESO DE EDEN</v>
          </cell>
          <cell r="E206" t="str">
            <v>I-1</v>
          </cell>
        </row>
        <row r="207">
          <cell r="C207">
            <v>17678</v>
          </cell>
          <cell r="D207" t="str">
            <v>HUANCAMACHAY</v>
          </cell>
          <cell r="E207" t="str">
            <v>I-1</v>
          </cell>
        </row>
        <row r="208">
          <cell r="C208">
            <v>435</v>
          </cell>
          <cell r="D208" t="str">
            <v>CAPIRUSHARI</v>
          </cell>
          <cell r="E208" t="str">
            <v>I-2</v>
          </cell>
        </row>
        <row r="209">
          <cell r="C209">
            <v>437</v>
          </cell>
          <cell r="D209" t="str">
            <v>COMUNIDAD NATIVA DE PANGA</v>
          </cell>
          <cell r="E209" t="str">
            <v>I-2</v>
          </cell>
        </row>
        <row r="210">
          <cell r="C210">
            <v>463</v>
          </cell>
          <cell r="D210" t="str">
            <v>BOCA CHEMBO</v>
          </cell>
          <cell r="E210" t="str">
            <v>I-2</v>
          </cell>
        </row>
        <row r="211">
          <cell r="C211">
            <v>465</v>
          </cell>
          <cell r="D211" t="str">
            <v>CAPITIRI</v>
          </cell>
          <cell r="E211" t="str">
            <v>I-2</v>
          </cell>
        </row>
        <row r="212">
          <cell r="C212">
            <v>467</v>
          </cell>
          <cell r="D212" t="str">
            <v>SHIMA</v>
          </cell>
          <cell r="E212" t="str">
            <v>I-2</v>
          </cell>
        </row>
        <row r="213">
          <cell r="C213">
            <v>470</v>
          </cell>
          <cell r="D213" t="str">
            <v>SAN MIGUEL DE OTICA</v>
          </cell>
          <cell r="E213" t="str">
            <v>I-2</v>
          </cell>
        </row>
        <row r="214">
          <cell r="C214">
            <v>471</v>
          </cell>
          <cell r="D214" t="str">
            <v>CUTIVIRENI</v>
          </cell>
          <cell r="E214" t="str">
            <v>I-2</v>
          </cell>
        </row>
        <row r="215">
          <cell r="C215">
            <v>472</v>
          </cell>
          <cell r="D215" t="str">
            <v>OVIRI</v>
          </cell>
          <cell r="E215" t="str">
            <v>I-2</v>
          </cell>
        </row>
        <row r="216">
          <cell r="C216">
            <v>474</v>
          </cell>
          <cell r="D216" t="str">
            <v>QUITENI</v>
          </cell>
          <cell r="E216" t="str">
            <v>I-2</v>
          </cell>
        </row>
        <row r="217">
          <cell r="C217">
            <v>486</v>
          </cell>
          <cell r="D217" t="str">
            <v>SAN PEDRO</v>
          </cell>
          <cell r="E217" t="str">
            <v>I-2</v>
          </cell>
        </row>
        <row r="218">
          <cell r="C218">
            <v>438</v>
          </cell>
          <cell r="D218" t="str">
            <v>TZIRIARI</v>
          </cell>
          <cell r="E218" t="str">
            <v>I-3</v>
          </cell>
        </row>
        <row r="219">
          <cell r="C219">
            <v>492</v>
          </cell>
          <cell r="D219" t="str">
            <v>SANTA ROSITA</v>
          </cell>
          <cell r="E219" t="str">
            <v>I-2</v>
          </cell>
        </row>
        <row r="220">
          <cell r="C220">
            <v>493</v>
          </cell>
          <cell r="D220" t="str">
            <v>MARIPOSA</v>
          </cell>
          <cell r="E220" t="str">
            <v>I-2</v>
          </cell>
        </row>
        <row r="221">
          <cell r="C221">
            <v>494</v>
          </cell>
          <cell r="D221" t="str">
            <v>APALLA CALABAZA</v>
          </cell>
          <cell r="E221" t="str">
            <v>I-2</v>
          </cell>
        </row>
        <row r="222">
          <cell r="C222">
            <v>496</v>
          </cell>
          <cell r="D222" t="str">
            <v>VILLA CAPIRI</v>
          </cell>
          <cell r="E222" t="str">
            <v>I-2</v>
          </cell>
        </row>
        <row r="223">
          <cell r="C223">
            <v>497</v>
          </cell>
          <cell r="D223" t="str">
            <v>RIO CHARI ALTO</v>
          </cell>
          <cell r="E223" t="str">
            <v>I-2</v>
          </cell>
        </row>
        <row r="224">
          <cell r="C224">
            <v>498</v>
          </cell>
          <cell r="D224" t="str">
            <v>PITOCUNA</v>
          </cell>
          <cell r="E224" t="str">
            <v>I-2</v>
          </cell>
        </row>
        <row r="225">
          <cell r="C225">
            <v>499</v>
          </cell>
          <cell r="D225" t="str">
            <v>PUENTE IPOKI</v>
          </cell>
          <cell r="E225" t="str">
            <v>I-2</v>
          </cell>
        </row>
        <row r="226">
          <cell r="C226">
            <v>500</v>
          </cell>
          <cell r="D226" t="str">
            <v>AOTI</v>
          </cell>
          <cell r="E226" t="str">
            <v>I-2</v>
          </cell>
        </row>
        <row r="227">
          <cell r="C227">
            <v>501</v>
          </cell>
          <cell r="D227" t="str">
            <v>ALTO PITOCUNA</v>
          </cell>
          <cell r="E227" t="str">
            <v>I-2</v>
          </cell>
        </row>
        <row r="228">
          <cell r="C228">
            <v>502</v>
          </cell>
          <cell r="D228" t="str">
            <v>CUSHIVIANI</v>
          </cell>
          <cell r="E228" t="str">
            <v>I-2</v>
          </cell>
        </row>
        <row r="229">
          <cell r="C229">
            <v>503</v>
          </cell>
          <cell r="D229" t="str">
            <v>UNION CUVIRIAKI</v>
          </cell>
          <cell r="E229" t="str">
            <v>I-2</v>
          </cell>
        </row>
        <row r="230">
          <cell r="C230">
            <v>505</v>
          </cell>
          <cell r="D230" t="str">
            <v>SAN JUAN DE CHENI</v>
          </cell>
          <cell r="E230" t="str">
            <v>I-2</v>
          </cell>
        </row>
        <row r="231">
          <cell r="C231">
            <v>506</v>
          </cell>
          <cell r="D231" t="str">
            <v>UNION CAPIRI</v>
          </cell>
          <cell r="E231" t="str">
            <v>I-2</v>
          </cell>
        </row>
        <row r="232">
          <cell r="C232">
            <v>507</v>
          </cell>
          <cell r="D232" t="str">
            <v>BOCA MANTARO</v>
          </cell>
          <cell r="E232" t="str">
            <v>I-2</v>
          </cell>
        </row>
        <row r="233">
          <cell r="C233">
            <v>515</v>
          </cell>
          <cell r="D233" t="str">
            <v>YAVIRO</v>
          </cell>
          <cell r="E233" t="str">
            <v>I-2</v>
          </cell>
        </row>
        <row r="234">
          <cell r="C234">
            <v>516</v>
          </cell>
          <cell r="D234" t="str">
            <v>PUERTO ROCA</v>
          </cell>
          <cell r="E234" t="str">
            <v>I-2</v>
          </cell>
        </row>
        <row r="235">
          <cell r="C235">
            <v>6876</v>
          </cell>
          <cell r="D235" t="str">
            <v>TOLDOPAMPA</v>
          </cell>
          <cell r="E235" t="str">
            <v>I-2</v>
          </cell>
        </row>
        <row r="236">
          <cell r="C236">
            <v>7187</v>
          </cell>
          <cell r="D236" t="str">
            <v>VISTA ALEGRE DEL VALLE DE SANTA CRUZ</v>
          </cell>
          <cell r="E236" t="str">
            <v>I-2</v>
          </cell>
        </row>
        <row r="237">
          <cell r="C237">
            <v>495</v>
          </cell>
          <cell r="D237" t="str">
            <v>RIO NEGRO</v>
          </cell>
          <cell r="E237" t="str">
            <v>I-3</v>
          </cell>
        </row>
        <row r="238">
          <cell r="C238">
            <v>517</v>
          </cell>
          <cell r="D238" t="str">
            <v>VALLE ESMERALDA</v>
          </cell>
          <cell r="E238" t="str">
            <v>I-3</v>
          </cell>
        </row>
        <row r="239">
          <cell r="C239">
            <v>434</v>
          </cell>
          <cell r="D239" t="str">
            <v>MAZAMARI</v>
          </cell>
          <cell r="E239" t="str">
            <v>I-4</v>
          </cell>
        </row>
        <row r="240">
          <cell r="C240">
            <v>460</v>
          </cell>
          <cell r="D240" t="str">
            <v>BETANIA</v>
          </cell>
          <cell r="E240" t="str">
            <v>I-3</v>
          </cell>
        </row>
        <row r="241">
          <cell r="C241">
            <v>462</v>
          </cell>
          <cell r="D241" t="str">
            <v>POYENI</v>
          </cell>
          <cell r="E241" t="str">
            <v>I-3</v>
          </cell>
        </row>
        <row r="242">
          <cell r="C242">
            <v>469</v>
          </cell>
          <cell r="D242" t="str">
            <v>PUERTO OCOPA</v>
          </cell>
          <cell r="E242" t="str">
            <v>I-3</v>
          </cell>
        </row>
        <row r="243">
          <cell r="C243">
            <v>473</v>
          </cell>
          <cell r="D243" t="str">
            <v>SAN VICENTE DE CANAAN</v>
          </cell>
          <cell r="E243" t="str">
            <v>I-3</v>
          </cell>
        </row>
        <row r="244">
          <cell r="C244">
            <v>485</v>
          </cell>
          <cell r="D244" t="str">
            <v>COVIRIALI</v>
          </cell>
          <cell r="E244" t="str">
            <v>I-3</v>
          </cell>
        </row>
        <row r="245">
          <cell r="C245">
            <v>433</v>
          </cell>
          <cell r="D245" t="str">
            <v>BELEN</v>
          </cell>
          <cell r="E245" t="str">
            <v>I-1</v>
          </cell>
        </row>
        <row r="246">
          <cell r="C246">
            <v>491</v>
          </cell>
          <cell r="D246" t="str">
            <v>HERMOSA PAMPA</v>
          </cell>
          <cell r="E246" t="str">
            <v>I-2</v>
          </cell>
        </row>
        <row r="247">
          <cell r="C247">
            <v>490</v>
          </cell>
          <cell r="D247" t="str">
            <v>LLAYLLA</v>
          </cell>
          <cell r="E247" t="str">
            <v>I-3</v>
          </cell>
        </row>
        <row r="248">
          <cell r="C248">
            <v>484</v>
          </cell>
          <cell r="D248" t="str">
            <v>ALTO PAURELI</v>
          </cell>
          <cell r="E248" t="str">
            <v>I-1</v>
          </cell>
        </row>
        <row r="249">
          <cell r="C249">
            <v>477</v>
          </cell>
          <cell r="D249" t="str">
            <v>HUAHUARI</v>
          </cell>
          <cell r="E249" t="str">
            <v>I-2</v>
          </cell>
        </row>
        <row r="250">
          <cell r="C250">
            <v>478</v>
          </cell>
          <cell r="D250" t="str">
            <v>RIO VENADO</v>
          </cell>
          <cell r="E250" t="str">
            <v>I-2</v>
          </cell>
        </row>
        <row r="251">
          <cell r="C251">
            <v>479</v>
          </cell>
          <cell r="D251" t="str">
            <v>STO. DGO DE MARANKIARI</v>
          </cell>
          <cell r="E251" t="str">
            <v>I-2</v>
          </cell>
        </row>
        <row r="252">
          <cell r="C252">
            <v>480</v>
          </cell>
          <cell r="D252" t="str">
            <v>BAJO CAPIRO</v>
          </cell>
          <cell r="E252" t="str">
            <v>I-2</v>
          </cell>
        </row>
        <row r="253">
          <cell r="C253">
            <v>481</v>
          </cell>
          <cell r="D253" t="str">
            <v>PARATUSHALI</v>
          </cell>
          <cell r="E253" t="str">
            <v>I-2</v>
          </cell>
        </row>
        <row r="254">
          <cell r="C254">
            <v>482</v>
          </cell>
          <cell r="D254" t="str">
            <v>HUANTASHIRI</v>
          </cell>
          <cell r="E254" t="str">
            <v>I-2</v>
          </cell>
        </row>
        <row r="255">
          <cell r="C255">
            <v>483</v>
          </cell>
          <cell r="D255" t="str">
            <v>SANIBENI</v>
          </cell>
          <cell r="E255" t="str">
            <v>I-2</v>
          </cell>
        </row>
        <row r="256">
          <cell r="C256">
            <v>13912</v>
          </cell>
          <cell r="D256" t="str">
            <v>P.S VILLA PROGRESO DE EDEN</v>
          </cell>
          <cell r="E256" t="str">
            <v>I-1</v>
          </cell>
        </row>
        <row r="257">
          <cell r="C257">
            <v>537</v>
          </cell>
          <cell r="D257" t="str">
            <v>CARHUAMAYO</v>
          </cell>
          <cell r="E257" t="str">
            <v>I-3</v>
          </cell>
        </row>
        <row r="258">
          <cell r="C258">
            <v>538</v>
          </cell>
          <cell r="D258" t="str">
            <v>LLAUPI</v>
          </cell>
          <cell r="E258" t="str">
            <v>I-1</v>
          </cell>
        </row>
        <row r="259">
          <cell r="C259">
            <v>539</v>
          </cell>
          <cell r="D259" t="str">
            <v>PUYAY</v>
          </cell>
          <cell r="E259" t="str">
            <v>I-1</v>
          </cell>
        </row>
        <row r="260">
          <cell r="C260">
            <v>540</v>
          </cell>
          <cell r="D260" t="str">
            <v>JACHAHUANCA</v>
          </cell>
          <cell r="E260" t="str">
            <v>I-1</v>
          </cell>
        </row>
        <row r="261">
          <cell r="C261">
            <v>541</v>
          </cell>
          <cell r="D261" t="str">
            <v>CARAPACHO</v>
          </cell>
          <cell r="E261" t="str">
            <v>I-1</v>
          </cell>
        </row>
        <row r="262">
          <cell r="C262">
            <v>550</v>
          </cell>
          <cell r="D262" t="str">
            <v>SASICUCHO</v>
          </cell>
          <cell r="E262" t="str">
            <v>I-1</v>
          </cell>
        </row>
        <row r="263">
          <cell r="C263">
            <v>551</v>
          </cell>
          <cell r="D263" t="str">
            <v>ONDORES</v>
          </cell>
          <cell r="E263" t="str">
            <v>I-3</v>
          </cell>
        </row>
        <row r="264">
          <cell r="C264">
            <v>552</v>
          </cell>
          <cell r="D264" t="str">
            <v>PARI</v>
          </cell>
          <cell r="E264" t="str">
            <v>I-1</v>
          </cell>
        </row>
        <row r="265">
          <cell r="C265">
            <v>553</v>
          </cell>
          <cell r="D265" t="str">
            <v>ATOCSAICO</v>
          </cell>
          <cell r="E265" t="str">
            <v>I-1</v>
          </cell>
        </row>
        <row r="266">
          <cell r="C266">
            <v>554</v>
          </cell>
          <cell r="D266" t="str">
            <v>SHALACANCHA</v>
          </cell>
          <cell r="E266" t="str">
            <v>I-1</v>
          </cell>
        </row>
        <row r="267">
          <cell r="C267">
            <v>555</v>
          </cell>
          <cell r="D267" t="str">
            <v>RAYANNIOC</v>
          </cell>
          <cell r="E267" t="str">
            <v>I-1</v>
          </cell>
        </row>
        <row r="268">
          <cell r="C268">
            <v>556</v>
          </cell>
          <cell r="D268" t="str">
            <v>CHUPAN</v>
          </cell>
          <cell r="E268" t="str">
            <v>I-1</v>
          </cell>
        </row>
        <row r="269">
          <cell r="C269">
            <v>565</v>
          </cell>
          <cell r="D269" t="str">
            <v>SANTA BARBARA DE CARHUACAYAN</v>
          </cell>
          <cell r="E269" t="str">
            <v>I-1</v>
          </cell>
        </row>
        <row r="270">
          <cell r="C270">
            <v>601</v>
          </cell>
          <cell r="D270" t="str">
            <v>ULCUMAYO</v>
          </cell>
          <cell r="E270" t="str">
            <v>I-3</v>
          </cell>
        </row>
        <row r="271">
          <cell r="C271">
            <v>602</v>
          </cell>
          <cell r="D271" t="str">
            <v>QUILCATACTA</v>
          </cell>
          <cell r="E271" t="str">
            <v>I-2</v>
          </cell>
        </row>
        <row r="272">
          <cell r="C272">
            <v>603</v>
          </cell>
          <cell r="D272" t="str">
            <v>YAPACMARCA</v>
          </cell>
          <cell r="E272" t="str">
            <v>I-1</v>
          </cell>
        </row>
        <row r="273">
          <cell r="C273">
            <v>604</v>
          </cell>
          <cell r="D273" t="str">
            <v>TAMBOS</v>
          </cell>
          <cell r="E273" t="str">
            <v>I-2</v>
          </cell>
        </row>
        <row r="274">
          <cell r="C274">
            <v>605</v>
          </cell>
          <cell r="D274" t="str">
            <v>SHOGUE</v>
          </cell>
          <cell r="E274" t="str">
            <v>I-1</v>
          </cell>
        </row>
        <row r="275">
          <cell r="C275">
            <v>606</v>
          </cell>
          <cell r="D275" t="str">
            <v>QUIPACANCHA</v>
          </cell>
          <cell r="E275" t="str">
            <v>I-1</v>
          </cell>
        </row>
        <row r="276">
          <cell r="C276">
            <v>558</v>
          </cell>
          <cell r="D276" t="str">
            <v>ACANCOCHA</v>
          </cell>
          <cell r="E276" t="str">
            <v>I-1</v>
          </cell>
        </row>
        <row r="277">
          <cell r="C277">
            <v>607</v>
          </cell>
          <cell r="D277" t="str">
            <v>PISCURRURAY</v>
          </cell>
          <cell r="E277" t="str">
            <v>I-1</v>
          </cell>
        </row>
        <row r="278">
          <cell r="C278">
            <v>536</v>
          </cell>
          <cell r="D278" t="str">
            <v>HUAYRE</v>
          </cell>
          <cell r="E278" t="str">
            <v>I-1</v>
          </cell>
        </row>
        <row r="279">
          <cell r="C279">
            <v>557</v>
          </cell>
          <cell r="D279" t="str">
            <v>YANEC</v>
          </cell>
          <cell r="E279" t="str">
            <v>I-1</v>
          </cell>
        </row>
        <row r="280">
          <cell r="C280">
            <v>519</v>
          </cell>
          <cell r="D280" t="str">
            <v>DE APOYO JUNIN</v>
          </cell>
          <cell r="E280" t="str">
            <v>II-1</v>
          </cell>
        </row>
        <row r="281">
          <cell r="C281">
            <v>353</v>
          </cell>
          <cell r="D281" t="str">
            <v>ANDRES AVELINO CACERES</v>
          </cell>
          <cell r="E281" t="str">
            <v>I-1</v>
          </cell>
        </row>
        <row r="282">
          <cell r="C282">
            <v>338</v>
          </cell>
          <cell r="D282" t="str">
            <v>SAN CRISTOBAL</v>
          </cell>
          <cell r="E282" t="str">
            <v>I-1</v>
          </cell>
        </row>
        <row r="283">
          <cell r="C283">
            <v>339</v>
          </cell>
          <cell r="D283" t="str">
            <v>SAN ANTONIO ALTO PICHANAKI</v>
          </cell>
          <cell r="E283" t="str">
            <v>I-1</v>
          </cell>
        </row>
        <row r="284">
          <cell r="C284">
            <v>337</v>
          </cell>
          <cell r="D284" t="str">
            <v>MIRICHARO</v>
          </cell>
          <cell r="E284" t="str">
            <v>I-2</v>
          </cell>
        </row>
        <row r="285">
          <cell r="C285">
            <v>341</v>
          </cell>
          <cell r="D285" t="str">
            <v>IMPITATO CASCADA</v>
          </cell>
          <cell r="E285" t="str">
            <v>I-2</v>
          </cell>
        </row>
        <row r="286">
          <cell r="C286">
            <v>342</v>
          </cell>
          <cell r="D286" t="str">
            <v>PRIMAVERA</v>
          </cell>
          <cell r="E286" t="str">
            <v>I-2</v>
          </cell>
        </row>
        <row r="287">
          <cell r="C287">
            <v>345</v>
          </cell>
          <cell r="D287" t="str">
            <v>PAMPA CAMONA</v>
          </cell>
          <cell r="E287" t="str">
            <v>I-2</v>
          </cell>
        </row>
        <row r="288">
          <cell r="C288">
            <v>346</v>
          </cell>
          <cell r="D288" t="str">
            <v>HUANTININI</v>
          </cell>
          <cell r="E288" t="str">
            <v>I-2</v>
          </cell>
        </row>
        <row r="289">
          <cell r="C289">
            <v>347</v>
          </cell>
          <cell r="D289" t="str">
            <v>CONDADO PICHIKIARI</v>
          </cell>
          <cell r="E289" t="str">
            <v>I-2</v>
          </cell>
        </row>
        <row r="290">
          <cell r="C290">
            <v>348</v>
          </cell>
          <cell r="D290" t="str">
            <v>SAN JUAN CENTRO AUTIKI</v>
          </cell>
          <cell r="E290" t="str">
            <v>I-2</v>
          </cell>
        </row>
        <row r="291">
          <cell r="C291">
            <v>349</v>
          </cell>
          <cell r="D291" t="str">
            <v>BELEN ANAPIARI</v>
          </cell>
          <cell r="E291" t="str">
            <v>I-2</v>
          </cell>
        </row>
        <row r="292">
          <cell r="C292">
            <v>350</v>
          </cell>
          <cell r="D292" t="str">
            <v>VALLE HERMOSO</v>
          </cell>
          <cell r="E292" t="str">
            <v>I-2</v>
          </cell>
        </row>
        <row r="293">
          <cell r="C293">
            <v>352</v>
          </cell>
          <cell r="D293" t="str">
            <v>UNION SHIMASHIRO</v>
          </cell>
          <cell r="E293" t="str">
            <v>I-2</v>
          </cell>
        </row>
        <row r="294">
          <cell r="C294">
            <v>6711</v>
          </cell>
          <cell r="D294" t="str">
            <v>SAN FCO CENTRO KUVIRIANI</v>
          </cell>
          <cell r="E294" t="str">
            <v>I-2</v>
          </cell>
        </row>
        <row r="295">
          <cell r="C295">
            <v>6712</v>
          </cell>
          <cell r="D295" t="str">
            <v>BARINETTI REAL</v>
          </cell>
          <cell r="E295" t="str">
            <v>I-1</v>
          </cell>
        </row>
        <row r="296">
          <cell r="C296">
            <v>7361</v>
          </cell>
          <cell r="D296" t="str">
            <v>COLONIA HUANCA</v>
          </cell>
          <cell r="E296" t="str">
            <v>I-2</v>
          </cell>
        </row>
        <row r="297">
          <cell r="C297">
            <v>7371</v>
          </cell>
          <cell r="D297" t="str">
            <v>ANEXO 28 DE JULIO</v>
          </cell>
          <cell r="E297" t="str">
            <v>I-2</v>
          </cell>
        </row>
        <row r="298">
          <cell r="C298">
            <v>14383</v>
          </cell>
          <cell r="D298" t="str">
            <v>SAN JOSE DE ANAPIARI</v>
          </cell>
          <cell r="E298" t="str">
            <v>I-2</v>
          </cell>
        </row>
        <row r="299">
          <cell r="C299">
            <v>6716</v>
          </cell>
          <cell r="D299" t="str">
            <v>CIUDAD SATELITE</v>
          </cell>
          <cell r="E299" t="str">
            <v>I-3</v>
          </cell>
        </row>
        <row r="300">
          <cell r="C300">
            <v>351</v>
          </cell>
          <cell r="D300" t="str">
            <v>HUACHIRIKI</v>
          </cell>
          <cell r="E300" t="str">
            <v>I-3</v>
          </cell>
        </row>
        <row r="301">
          <cell r="C301">
            <v>344</v>
          </cell>
          <cell r="D301" t="str">
            <v>LAS PALMAS</v>
          </cell>
          <cell r="E301" t="str">
            <v>I-3</v>
          </cell>
        </row>
        <row r="302">
          <cell r="C302">
            <v>343</v>
          </cell>
          <cell r="D302" t="str">
            <v>CENTRO CUYANI</v>
          </cell>
          <cell r="E302" t="str">
            <v>I-3</v>
          </cell>
        </row>
        <row r="303">
          <cell r="C303">
            <v>340</v>
          </cell>
          <cell r="D303" t="str">
            <v>HOSPITAL DE APOYO PICHANAKI</v>
          </cell>
          <cell r="E303" t="str">
            <v>II-1</v>
          </cell>
        </row>
        <row r="304">
          <cell r="C304">
            <v>443</v>
          </cell>
          <cell r="D304" t="str">
            <v>SAN RAMON DE PANGOA</v>
          </cell>
          <cell r="E304" t="str">
            <v>I-3</v>
          </cell>
        </row>
        <row r="305">
          <cell r="C305">
            <v>444</v>
          </cell>
          <cell r="D305" t="str">
            <v>CHAVINI</v>
          </cell>
          <cell r="E305" t="str">
            <v>I-1</v>
          </cell>
        </row>
        <row r="306">
          <cell r="C306">
            <v>446</v>
          </cell>
          <cell r="D306" t="str">
            <v>CUBANTIA</v>
          </cell>
          <cell r="E306" t="str">
            <v>I-1</v>
          </cell>
        </row>
        <row r="307">
          <cell r="C307">
            <v>447</v>
          </cell>
          <cell r="D307" t="str">
            <v>VILLA MARIA</v>
          </cell>
          <cell r="E307" t="str">
            <v>I-2</v>
          </cell>
        </row>
        <row r="308">
          <cell r="C308">
            <v>448</v>
          </cell>
          <cell r="D308" t="str">
            <v>NAYLAM DE SONOMORO</v>
          </cell>
          <cell r="E308" t="str">
            <v>I-2</v>
          </cell>
        </row>
        <row r="309">
          <cell r="C309">
            <v>449</v>
          </cell>
          <cell r="D309" t="str">
            <v>MAZARONQUIARI</v>
          </cell>
          <cell r="E309" t="str">
            <v>I-1</v>
          </cell>
        </row>
        <row r="310">
          <cell r="C310">
            <v>450</v>
          </cell>
          <cell r="D310" t="str">
            <v>ALTO KIATARI</v>
          </cell>
          <cell r="E310" t="str">
            <v>I-1</v>
          </cell>
        </row>
        <row r="311">
          <cell r="C311">
            <v>451</v>
          </cell>
          <cell r="D311" t="str">
            <v>MATERENI</v>
          </cell>
          <cell r="E311" t="str">
            <v>I-1</v>
          </cell>
        </row>
        <row r="312">
          <cell r="C312">
            <v>452</v>
          </cell>
          <cell r="D312" t="str">
            <v>FORTALEZA</v>
          </cell>
          <cell r="E312" t="str">
            <v>I-2</v>
          </cell>
        </row>
        <row r="313">
          <cell r="C313">
            <v>453</v>
          </cell>
          <cell r="D313" t="str">
            <v>UNION CHAVINI</v>
          </cell>
          <cell r="E313" t="str">
            <v>I-1</v>
          </cell>
        </row>
        <row r="314">
          <cell r="C314">
            <v>454</v>
          </cell>
          <cell r="D314" t="str">
            <v>CAMPIRUSHARI</v>
          </cell>
          <cell r="E314" t="str">
            <v>I-2</v>
          </cell>
        </row>
        <row r="315">
          <cell r="C315">
            <v>456</v>
          </cell>
          <cell r="D315" t="str">
            <v>SANTA ROSA ALTO KIATARI</v>
          </cell>
          <cell r="E315" t="str">
            <v>I-1</v>
          </cell>
        </row>
        <row r="316">
          <cell r="C316">
            <v>457</v>
          </cell>
          <cell r="D316" t="str">
            <v>BOCA KIATARI</v>
          </cell>
          <cell r="E316" t="str">
            <v>I-2</v>
          </cell>
        </row>
        <row r="317">
          <cell r="C317">
            <v>458</v>
          </cell>
          <cell r="D317" t="str">
            <v>VILCABAMBA</v>
          </cell>
          <cell r="E317" t="str">
            <v>I-1</v>
          </cell>
        </row>
        <row r="318">
          <cell r="C318">
            <v>6880</v>
          </cell>
          <cell r="D318" t="str">
            <v>CIUDAD DE DIOS</v>
          </cell>
          <cell r="E318" t="str">
            <v>I-2</v>
          </cell>
        </row>
        <row r="319">
          <cell r="C319">
            <v>11138</v>
          </cell>
          <cell r="D319" t="str">
            <v>SANTA ELENA</v>
          </cell>
          <cell r="E319" t="str">
            <v>I-1</v>
          </cell>
        </row>
        <row r="320">
          <cell r="C320">
            <v>442</v>
          </cell>
          <cell r="D320" t="str">
            <v>SAN MARTIN DE PANGOA</v>
          </cell>
          <cell r="E320" t="str">
            <v>II-1</v>
          </cell>
        </row>
        <row r="321">
          <cell r="C321">
            <v>455</v>
          </cell>
          <cell r="D321" t="str">
            <v>P.S. JERUSALEM DE MIÑARO DE NOMESTSIGUENGA</v>
          </cell>
          <cell r="E321" t="str">
            <v>I-1</v>
          </cell>
        </row>
        <row r="322">
          <cell r="C322">
            <v>445</v>
          </cell>
          <cell r="D322" t="str">
            <v>P.S. SAN ANTONIO SONOMORO</v>
          </cell>
          <cell r="E322" t="str">
            <v>I-1</v>
          </cell>
        </row>
        <row r="323">
          <cell r="C323">
            <v>440</v>
          </cell>
          <cell r="D323" t="str">
            <v>P.S. SAN JOSE MIRAFLORES</v>
          </cell>
          <cell r="E323" t="str">
            <v>I-2</v>
          </cell>
        </row>
        <row r="324">
          <cell r="C324">
            <v>21804</v>
          </cell>
          <cell r="D324" t="str">
            <v>P.S.ALTO CHICHIRENI</v>
          </cell>
          <cell r="E324" t="str">
            <v>I-1</v>
          </cell>
        </row>
        <row r="325">
          <cell r="C325">
            <v>21814</v>
          </cell>
          <cell r="D325" t="str">
            <v>CENTRO SAURENI</v>
          </cell>
          <cell r="E325" t="str">
            <v>I-1</v>
          </cell>
        </row>
        <row r="326">
          <cell r="C326">
            <v>21806</v>
          </cell>
          <cell r="D326" t="str">
            <v>LIBERTAD DE ANAPATI</v>
          </cell>
          <cell r="E326" t="str">
            <v>I-1</v>
          </cell>
        </row>
        <row r="327">
          <cell r="C327">
            <v>21800</v>
          </cell>
          <cell r="D327" t="str">
            <v>LOS ÁNGELES DE EDEN</v>
          </cell>
          <cell r="E327" t="str">
            <v>I-1</v>
          </cell>
        </row>
        <row r="328">
          <cell r="C328">
            <v>21803</v>
          </cell>
          <cell r="D328" t="str">
            <v>LOS MANANTIALES</v>
          </cell>
          <cell r="E328" t="str">
            <v>I-1</v>
          </cell>
        </row>
        <row r="329">
          <cell r="C329">
            <v>21797</v>
          </cell>
          <cell r="D329" t="str">
            <v xml:space="preserve">P.S. SAN JERONIMO </v>
          </cell>
          <cell r="E329" t="str">
            <v>I-1</v>
          </cell>
        </row>
        <row r="330">
          <cell r="C330">
            <v>21802</v>
          </cell>
          <cell r="D330" t="str">
            <v>SAN JUAN DE PUEBLO LIBRE</v>
          </cell>
          <cell r="E330" t="str">
            <v>I-1</v>
          </cell>
        </row>
        <row r="331">
          <cell r="C331">
            <v>21805</v>
          </cell>
          <cell r="D331" t="str">
            <v>SAN JUAN DE SANGARENI</v>
          </cell>
          <cell r="E331" t="str">
            <v>I-1</v>
          </cell>
        </row>
        <row r="332">
          <cell r="C332">
            <v>21801</v>
          </cell>
          <cell r="D332" t="str">
            <v>SANTA CRUZ DE ANAPATI</v>
          </cell>
          <cell r="E332" t="str">
            <v>I-1</v>
          </cell>
        </row>
        <row r="333">
          <cell r="C333">
            <v>18190</v>
          </cell>
          <cell r="D333" t="str">
            <v>1RO DE MAYO</v>
          </cell>
          <cell r="E333" t="str">
            <v>I-1</v>
          </cell>
        </row>
        <row r="334">
          <cell r="C334">
            <v>714</v>
          </cell>
          <cell r="D334" t="str">
            <v>JUAN PARRA DEL RIEGO</v>
          </cell>
          <cell r="E334" t="str">
            <v>I-3</v>
          </cell>
        </row>
        <row r="335">
          <cell r="C335">
            <v>712</v>
          </cell>
          <cell r="D335" t="str">
            <v>PUESTO DE SALUD DE AZA</v>
          </cell>
          <cell r="E335" t="str">
            <v>I-1</v>
          </cell>
        </row>
        <row r="336">
          <cell r="C336">
            <v>719</v>
          </cell>
          <cell r="D336" t="str">
            <v>PILCOMAYO</v>
          </cell>
          <cell r="E336" t="str">
            <v>I-3</v>
          </cell>
        </row>
        <row r="337">
          <cell r="C337">
            <v>735</v>
          </cell>
          <cell r="D337" t="str">
            <v>COCHAS CHICO</v>
          </cell>
          <cell r="E337" t="str">
            <v>I-2</v>
          </cell>
        </row>
        <row r="338">
          <cell r="C338">
            <v>747</v>
          </cell>
          <cell r="D338" t="str">
            <v>QUICHA GRANDE</v>
          </cell>
          <cell r="E338" t="str">
            <v>I-1</v>
          </cell>
        </row>
        <row r="339">
          <cell r="C339">
            <v>749</v>
          </cell>
          <cell r="D339" t="str">
            <v>SAN LUIS YAICO</v>
          </cell>
          <cell r="E339" t="str">
            <v>I-1</v>
          </cell>
        </row>
        <row r="340">
          <cell r="C340">
            <v>750</v>
          </cell>
          <cell r="D340" t="str">
            <v>MATAHULO</v>
          </cell>
          <cell r="E340" t="str">
            <v>I-1</v>
          </cell>
        </row>
        <row r="341">
          <cell r="C341">
            <v>751</v>
          </cell>
          <cell r="D341" t="str">
            <v>ORCOTUNA</v>
          </cell>
          <cell r="E341" t="str">
            <v>I-3</v>
          </cell>
        </row>
        <row r="342">
          <cell r="C342">
            <v>752</v>
          </cell>
          <cell r="D342" t="str">
            <v>VICSO</v>
          </cell>
          <cell r="E342" t="str">
            <v>I-1</v>
          </cell>
        </row>
        <row r="343">
          <cell r="C343">
            <v>608</v>
          </cell>
          <cell r="D343" t="str">
            <v>CHILCA</v>
          </cell>
          <cell r="E343" t="str">
            <v>I-4</v>
          </cell>
        </row>
        <row r="344">
          <cell r="C344">
            <v>610</v>
          </cell>
          <cell r="D344" t="str">
            <v>AUQUIMARCA</v>
          </cell>
          <cell r="E344" t="str">
            <v>I-3</v>
          </cell>
        </row>
        <row r="345">
          <cell r="C345">
            <v>611</v>
          </cell>
          <cell r="D345" t="str">
            <v>LA ESPERANZA</v>
          </cell>
          <cell r="E345" t="str">
            <v>I-2</v>
          </cell>
        </row>
        <row r="346">
          <cell r="C346">
            <v>612</v>
          </cell>
          <cell r="D346" t="str">
            <v>CHUPURO</v>
          </cell>
          <cell r="E346" t="str">
            <v>I-2</v>
          </cell>
        </row>
        <row r="347">
          <cell r="C347">
            <v>613</v>
          </cell>
          <cell r="D347" t="str">
            <v>CARHUAPACCHA</v>
          </cell>
          <cell r="E347" t="str">
            <v>I-1</v>
          </cell>
        </row>
        <row r="348">
          <cell r="C348">
            <v>614</v>
          </cell>
          <cell r="D348" t="str">
            <v>SOCOS</v>
          </cell>
          <cell r="E348" t="str">
            <v>I-1</v>
          </cell>
        </row>
        <row r="349">
          <cell r="C349">
            <v>615</v>
          </cell>
          <cell r="D349" t="str">
            <v>CULLHUAS</v>
          </cell>
          <cell r="E349" t="str">
            <v>I-2</v>
          </cell>
        </row>
        <row r="350">
          <cell r="C350">
            <v>616</v>
          </cell>
          <cell r="D350" t="str">
            <v>PIHUAS</v>
          </cell>
          <cell r="E350" t="str">
            <v>I-1</v>
          </cell>
        </row>
        <row r="351">
          <cell r="C351">
            <v>617</v>
          </cell>
          <cell r="D351" t="str">
            <v>RETAMA BAJA</v>
          </cell>
          <cell r="E351" t="str">
            <v>I-1</v>
          </cell>
        </row>
        <row r="352">
          <cell r="C352">
            <v>619</v>
          </cell>
          <cell r="D352" t="str">
            <v>HUACRAPUQUIO</v>
          </cell>
          <cell r="E352" t="str">
            <v>I-2</v>
          </cell>
        </row>
        <row r="353">
          <cell r="C353">
            <v>620</v>
          </cell>
          <cell r="D353" t="str">
            <v>HUANCAN</v>
          </cell>
          <cell r="E353" t="str">
            <v>I-3</v>
          </cell>
        </row>
        <row r="354">
          <cell r="C354">
            <v>621</v>
          </cell>
          <cell r="D354" t="str">
            <v>HUARI</v>
          </cell>
          <cell r="E354" t="str">
            <v>I-2</v>
          </cell>
        </row>
        <row r="355">
          <cell r="C355">
            <v>623</v>
          </cell>
          <cell r="D355" t="str">
            <v>HUMANMARCA</v>
          </cell>
          <cell r="E355" t="str">
            <v>I-1</v>
          </cell>
        </row>
        <row r="356">
          <cell r="C356">
            <v>624</v>
          </cell>
          <cell r="D356" t="str">
            <v>PUCARA</v>
          </cell>
          <cell r="E356" t="str">
            <v>I-3</v>
          </cell>
        </row>
        <row r="357">
          <cell r="C357">
            <v>625</v>
          </cell>
          <cell r="D357" t="str">
            <v>MARCAVALLE</v>
          </cell>
          <cell r="E357" t="str">
            <v>I-2</v>
          </cell>
        </row>
        <row r="358">
          <cell r="C358">
            <v>626</v>
          </cell>
          <cell r="D358" t="str">
            <v>RAQUINA</v>
          </cell>
          <cell r="E358" t="str">
            <v>I-1</v>
          </cell>
        </row>
        <row r="359">
          <cell r="C359">
            <v>627</v>
          </cell>
          <cell r="D359" t="str">
            <v>JATUN SUCLLA</v>
          </cell>
          <cell r="E359" t="str">
            <v>I-1</v>
          </cell>
        </row>
        <row r="360">
          <cell r="C360">
            <v>628</v>
          </cell>
          <cell r="D360" t="str">
            <v>DOS DE MAYO</v>
          </cell>
          <cell r="E360" t="str">
            <v>I-1</v>
          </cell>
        </row>
        <row r="361">
          <cell r="C361">
            <v>629</v>
          </cell>
          <cell r="D361" t="str">
            <v>SAPALLANGA</v>
          </cell>
          <cell r="E361" t="str">
            <v>I-3</v>
          </cell>
        </row>
        <row r="362">
          <cell r="C362">
            <v>630</v>
          </cell>
          <cell r="D362" t="str">
            <v>LA PUNTA</v>
          </cell>
          <cell r="E362" t="str">
            <v>I-2</v>
          </cell>
        </row>
        <row r="363">
          <cell r="C363">
            <v>631</v>
          </cell>
          <cell r="D363" t="str">
            <v>COCHARCAS</v>
          </cell>
          <cell r="E363" t="str">
            <v>I-1</v>
          </cell>
        </row>
        <row r="364">
          <cell r="C364">
            <v>632</v>
          </cell>
          <cell r="D364" t="str">
            <v>MILUCHACA</v>
          </cell>
          <cell r="E364" t="str">
            <v>I-1</v>
          </cell>
        </row>
        <row r="365">
          <cell r="C365">
            <v>633</v>
          </cell>
          <cell r="D365" t="str">
            <v>MIRAFLORES</v>
          </cell>
          <cell r="E365" t="str">
            <v>I-1</v>
          </cell>
        </row>
        <row r="366">
          <cell r="C366">
            <v>634</v>
          </cell>
          <cell r="D366" t="str">
            <v>HUAYLLASPANCA</v>
          </cell>
          <cell r="E366" t="str">
            <v>I-2</v>
          </cell>
        </row>
        <row r="367">
          <cell r="C367">
            <v>635</v>
          </cell>
          <cell r="D367" t="str">
            <v>VIQUES</v>
          </cell>
          <cell r="E367" t="str">
            <v>I-2</v>
          </cell>
        </row>
        <row r="368">
          <cell r="C368">
            <v>663</v>
          </cell>
          <cell r="D368" t="str">
            <v>INGENIO</v>
          </cell>
          <cell r="E368" t="str">
            <v>I-2</v>
          </cell>
        </row>
        <row r="369">
          <cell r="C369">
            <v>664</v>
          </cell>
          <cell r="D369" t="str">
            <v>CASACANCHA</v>
          </cell>
          <cell r="E369" t="str">
            <v>I-1</v>
          </cell>
        </row>
        <row r="370">
          <cell r="C370">
            <v>665</v>
          </cell>
          <cell r="D370" t="str">
            <v>QUICHUAY</v>
          </cell>
          <cell r="E370" t="str">
            <v>I-2</v>
          </cell>
        </row>
        <row r="371">
          <cell r="C371">
            <v>666</v>
          </cell>
          <cell r="D371" t="str">
            <v>STO DOMINGO DE ACOBAMBA</v>
          </cell>
          <cell r="E371" t="str">
            <v>I-3</v>
          </cell>
        </row>
        <row r="372">
          <cell r="C372">
            <v>667</v>
          </cell>
          <cell r="D372" t="str">
            <v>MATICHACRA</v>
          </cell>
          <cell r="E372" t="str">
            <v>I-2</v>
          </cell>
        </row>
        <row r="373">
          <cell r="C373">
            <v>668</v>
          </cell>
          <cell r="D373" t="str">
            <v>PAURAN ATICOCHA</v>
          </cell>
          <cell r="E373" t="str">
            <v>I-1</v>
          </cell>
        </row>
        <row r="374">
          <cell r="C374">
            <v>669</v>
          </cell>
          <cell r="D374" t="str">
            <v>PUMABAMBA</v>
          </cell>
          <cell r="E374" t="str">
            <v>I-1</v>
          </cell>
        </row>
        <row r="375">
          <cell r="C375">
            <v>671</v>
          </cell>
          <cell r="D375" t="str">
            <v>DAVID GUERRERO DUARTE</v>
          </cell>
          <cell r="E375" t="str">
            <v>I-4</v>
          </cell>
        </row>
        <row r="376">
          <cell r="C376">
            <v>672</v>
          </cell>
          <cell r="D376" t="str">
            <v>ANDAMARCA</v>
          </cell>
          <cell r="E376" t="str">
            <v>I-2</v>
          </cell>
        </row>
        <row r="377">
          <cell r="C377">
            <v>676</v>
          </cell>
          <cell r="D377" t="str">
            <v>COCHAS</v>
          </cell>
          <cell r="E377" t="str">
            <v>I-2</v>
          </cell>
        </row>
        <row r="378">
          <cell r="C378">
            <v>677</v>
          </cell>
          <cell r="D378" t="str">
            <v>PILCOLLAMA</v>
          </cell>
          <cell r="E378" t="str">
            <v>I-1</v>
          </cell>
        </row>
        <row r="379">
          <cell r="C379">
            <v>678</v>
          </cell>
          <cell r="D379" t="str">
            <v>COMAS</v>
          </cell>
          <cell r="E379" t="str">
            <v>I-3</v>
          </cell>
        </row>
        <row r="380">
          <cell r="C380">
            <v>679</v>
          </cell>
          <cell r="D380" t="str">
            <v>CANCHAPALCA</v>
          </cell>
          <cell r="E380" t="str">
            <v>I-2</v>
          </cell>
        </row>
        <row r="381">
          <cell r="C381">
            <v>680</v>
          </cell>
          <cell r="D381" t="str">
            <v>RACRACALLA</v>
          </cell>
          <cell r="E381" t="str">
            <v>I-2</v>
          </cell>
        </row>
        <row r="382">
          <cell r="C382">
            <v>681</v>
          </cell>
          <cell r="D382" t="str">
            <v>POMAMANTA</v>
          </cell>
          <cell r="E382" t="str">
            <v>I-1</v>
          </cell>
        </row>
        <row r="383">
          <cell r="C383">
            <v>682</v>
          </cell>
          <cell r="D383" t="str">
            <v>TALHUIS</v>
          </cell>
          <cell r="E383" t="str">
            <v>I-1</v>
          </cell>
        </row>
        <row r="384">
          <cell r="C384">
            <v>683</v>
          </cell>
          <cell r="D384" t="str">
            <v>PUQUIAN</v>
          </cell>
          <cell r="E384" t="str">
            <v>I-1</v>
          </cell>
        </row>
        <row r="385">
          <cell r="C385">
            <v>684</v>
          </cell>
          <cell r="D385" t="str">
            <v>RUNATULLO</v>
          </cell>
          <cell r="E385" t="str">
            <v>I-1</v>
          </cell>
        </row>
        <row r="386">
          <cell r="C386">
            <v>685</v>
          </cell>
          <cell r="D386" t="str">
            <v>HEROINAS TOLEDO</v>
          </cell>
          <cell r="E386" t="str">
            <v>I-1</v>
          </cell>
        </row>
        <row r="387">
          <cell r="C387">
            <v>687</v>
          </cell>
          <cell r="D387" t="str">
            <v>MATAHUASI</v>
          </cell>
          <cell r="E387" t="str">
            <v>I-3</v>
          </cell>
        </row>
        <row r="388">
          <cell r="C388">
            <v>688</v>
          </cell>
          <cell r="D388" t="str">
            <v>MARAVILCA</v>
          </cell>
          <cell r="E388" t="str">
            <v>I-1</v>
          </cell>
        </row>
        <row r="389">
          <cell r="C389">
            <v>689</v>
          </cell>
          <cell r="D389" t="str">
            <v>YANAMUCLO</v>
          </cell>
          <cell r="E389" t="str">
            <v>I-1</v>
          </cell>
        </row>
        <row r="390">
          <cell r="C390">
            <v>692</v>
          </cell>
          <cell r="D390" t="str">
            <v>HUANCHAR</v>
          </cell>
          <cell r="E390" t="str">
            <v>I-1</v>
          </cell>
        </row>
        <row r="391">
          <cell r="C391">
            <v>702</v>
          </cell>
          <cell r="D391" t="str">
            <v>STA. CRUZ DE LARIA</v>
          </cell>
          <cell r="E391" t="str">
            <v>I-1</v>
          </cell>
        </row>
        <row r="392">
          <cell r="C392">
            <v>705</v>
          </cell>
          <cell r="D392" t="str">
            <v>JUSTICIA PAZ Y VIDA</v>
          </cell>
          <cell r="E392" t="str">
            <v>I-4</v>
          </cell>
        </row>
        <row r="393">
          <cell r="C393">
            <v>706</v>
          </cell>
          <cell r="D393" t="str">
            <v>SAÑOS GRANDE</v>
          </cell>
          <cell r="E393" t="str">
            <v>I-1</v>
          </cell>
        </row>
        <row r="394">
          <cell r="C394">
            <v>707</v>
          </cell>
          <cell r="D394" t="str">
            <v>SAN MARTIN</v>
          </cell>
          <cell r="E394" t="str">
            <v>I-3</v>
          </cell>
        </row>
        <row r="395">
          <cell r="C395">
            <v>708</v>
          </cell>
          <cell r="D395" t="str">
            <v>PACCHA</v>
          </cell>
          <cell r="E395" t="str">
            <v>I-1</v>
          </cell>
        </row>
        <row r="396">
          <cell r="C396">
            <v>709</v>
          </cell>
          <cell r="D396" t="str">
            <v>UMUTO</v>
          </cell>
          <cell r="E396" t="str">
            <v>I-1</v>
          </cell>
        </row>
        <row r="397">
          <cell r="C397">
            <v>710</v>
          </cell>
          <cell r="D397" t="str">
            <v>INCHO</v>
          </cell>
          <cell r="E397" t="str">
            <v>I-1</v>
          </cell>
        </row>
        <row r="398">
          <cell r="C398">
            <v>711</v>
          </cell>
          <cell r="D398" t="str">
            <v>SAÑOS CHICO</v>
          </cell>
          <cell r="E398" t="str">
            <v>I-1</v>
          </cell>
        </row>
        <row r="399">
          <cell r="C399">
            <v>713</v>
          </cell>
          <cell r="D399" t="str">
            <v>BATANYACU</v>
          </cell>
          <cell r="E399" t="str">
            <v>I-1</v>
          </cell>
        </row>
        <row r="400">
          <cell r="C400">
            <v>715</v>
          </cell>
          <cell r="D400" t="str">
            <v>PUESTO DE SALUD RAMIRO PRIALE</v>
          </cell>
          <cell r="E400" t="str">
            <v>I-1</v>
          </cell>
        </row>
        <row r="401">
          <cell r="C401">
            <v>716</v>
          </cell>
          <cell r="D401" t="str">
            <v>HUALAOYO</v>
          </cell>
          <cell r="E401" t="str">
            <v>I-1</v>
          </cell>
        </row>
        <row r="402">
          <cell r="C402">
            <v>717</v>
          </cell>
          <cell r="D402" t="str">
            <v>LA VICTORIA</v>
          </cell>
          <cell r="E402" t="str">
            <v>I-1</v>
          </cell>
        </row>
        <row r="403">
          <cell r="C403">
            <v>718</v>
          </cell>
          <cell r="D403" t="str">
            <v>HUALHUAS</v>
          </cell>
          <cell r="E403" t="str">
            <v>I-2</v>
          </cell>
        </row>
        <row r="404">
          <cell r="C404">
            <v>720</v>
          </cell>
          <cell r="D404" t="str">
            <v>QUILCAS</v>
          </cell>
          <cell r="E404" t="str">
            <v>I-2</v>
          </cell>
        </row>
        <row r="405">
          <cell r="C405">
            <v>721</v>
          </cell>
          <cell r="D405" t="str">
            <v>COLPAR</v>
          </cell>
          <cell r="E405" t="str">
            <v>I-1</v>
          </cell>
        </row>
        <row r="406">
          <cell r="C406">
            <v>723</v>
          </cell>
          <cell r="D406" t="str">
            <v>COILLOR</v>
          </cell>
          <cell r="E406" t="str">
            <v>I-1</v>
          </cell>
        </row>
        <row r="407">
          <cell r="C407">
            <v>724</v>
          </cell>
          <cell r="D407" t="str">
            <v>SAN JERONIMO</v>
          </cell>
          <cell r="E407" t="str">
            <v>I-3</v>
          </cell>
        </row>
        <row r="408">
          <cell r="C408">
            <v>725</v>
          </cell>
          <cell r="D408" t="str">
            <v>SAN PEDRO DE SAÑO</v>
          </cell>
          <cell r="E408" t="str">
            <v>I-2</v>
          </cell>
        </row>
        <row r="409">
          <cell r="C409">
            <v>726</v>
          </cell>
          <cell r="D409" t="str">
            <v>SICAYA</v>
          </cell>
          <cell r="E409" t="str">
            <v>I-3</v>
          </cell>
        </row>
        <row r="410">
          <cell r="C410">
            <v>727</v>
          </cell>
          <cell r="D410" t="str">
            <v>LA LIBERTAD</v>
          </cell>
          <cell r="E410" t="str">
            <v>I-4</v>
          </cell>
        </row>
        <row r="411">
          <cell r="C411">
            <v>728</v>
          </cell>
          <cell r="D411" t="str">
            <v>OCOPILLA</v>
          </cell>
          <cell r="E411" t="str">
            <v>I-3</v>
          </cell>
        </row>
        <row r="412">
          <cell r="C412">
            <v>729</v>
          </cell>
          <cell r="D412" t="str">
            <v>UÑAS</v>
          </cell>
          <cell r="E412" t="str">
            <v>I-2</v>
          </cell>
        </row>
        <row r="413">
          <cell r="C413">
            <v>730</v>
          </cell>
          <cell r="D413" t="str">
            <v>VILCACOTO</v>
          </cell>
          <cell r="E413" t="str">
            <v>I-2</v>
          </cell>
        </row>
        <row r="414">
          <cell r="C414">
            <v>731</v>
          </cell>
          <cell r="D414" t="str">
            <v>PALIAN</v>
          </cell>
          <cell r="E414" t="str">
            <v>I-2</v>
          </cell>
        </row>
        <row r="415">
          <cell r="C415">
            <v>732</v>
          </cell>
          <cell r="D415" t="str">
            <v>SAN FRANCISCO</v>
          </cell>
          <cell r="E415" t="str">
            <v>I-2</v>
          </cell>
        </row>
        <row r="416">
          <cell r="C416">
            <v>733</v>
          </cell>
          <cell r="D416" t="str">
            <v>CULLPA</v>
          </cell>
          <cell r="E416" t="str">
            <v>I-1</v>
          </cell>
        </row>
        <row r="417">
          <cell r="C417">
            <v>734</v>
          </cell>
          <cell r="D417" t="str">
            <v>COCHAS GRANDE</v>
          </cell>
          <cell r="E417" t="str">
            <v>I-1</v>
          </cell>
        </row>
        <row r="418">
          <cell r="C418">
            <v>736</v>
          </cell>
          <cell r="D418" t="str">
            <v>PARIAHUANCA</v>
          </cell>
          <cell r="E418" t="str">
            <v>I-2</v>
          </cell>
        </row>
        <row r="419">
          <cell r="C419">
            <v>737</v>
          </cell>
          <cell r="D419" t="str">
            <v>LAMPA</v>
          </cell>
          <cell r="E419" t="str">
            <v>I-2</v>
          </cell>
        </row>
        <row r="420">
          <cell r="C420">
            <v>738</v>
          </cell>
          <cell r="D420" t="str">
            <v>PANTY</v>
          </cell>
          <cell r="E420" t="str">
            <v>I-1</v>
          </cell>
        </row>
        <row r="421">
          <cell r="C421">
            <v>739</v>
          </cell>
          <cell r="D421" t="str">
            <v>SAN BALVIN</v>
          </cell>
          <cell r="E421" t="str">
            <v>I-2</v>
          </cell>
        </row>
        <row r="422">
          <cell r="C422">
            <v>740</v>
          </cell>
          <cell r="D422" t="str">
            <v>ANTARPA</v>
          </cell>
          <cell r="E422" t="str">
            <v>I-1</v>
          </cell>
        </row>
        <row r="423">
          <cell r="C423">
            <v>741</v>
          </cell>
          <cell r="D423" t="str">
            <v>CEDRUYO</v>
          </cell>
          <cell r="E423" t="str">
            <v>I-1</v>
          </cell>
        </row>
        <row r="424">
          <cell r="C424">
            <v>742</v>
          </cell>
          <cell r="D424" t="str">
            <v>LLACSAPIRCA</v>
          </cell>
          <cell r="E424" t="str">
            <v>I-2</v>
          </cell>
        </row>
        <row r="425">
          <cell r="C425">
            <v>744</v>
          </cell>
          <cell r="D425" t="str">
            <v>YUNCACHAQUICOCHA</v>
          </cell>
          <cell r="E425" t="str">
            <v>I-2</v>
          </cell>
        </row>
        <row r="426">
          <cell r="C426">
            <v>745</v>
          </cell>
          <cell r="D426" t="str">
            <v>ACO</v>
          </cell>
          <cell r="E426" t="str">
            <v>I-1</v>
          </cell>
        </row>
        <row r="427">
          <cell r="C427">
            <v>746</v>
          </cell>
          <cell r="D427" t="str">
            <v>QUICHA CHICO</v>
          </cell>
          <cell r="E427" t="str">
            <v>I-1</v>
          </cell>
        </row>
        <row r="428">
          <cell r="C428">
            <v>7082</v>
          </cell>
          <cell r="D428" t="str">
            <v>HUANCAMAYO</v>
          </cell>
          <cell r="E428" t="str">
            <v>I-1</v>
          </cell>
        </row>
        <row r="429">
          <cell r="C429">
            <v>12471</v>
          </cell>
          <cell r="D429" t="str">
            <v>HUAYCHULA</v>
          </cell>
          <cell r="E429" t="str">
            <v>I-1</v>
          </cell>
        </row>
        <row r="430">
          <cell r="C430">
            <v>12469</v>
          </cell>
          <cell r="D430" t="str">
            <v>CHUAMBA.</v>
          </cell>
          <cell r="E430" t="str">
            <v>I-1</v>
          </cell>
        </row>
        <row r="431">
          <cell r="C431">
            <v>673</v>
          </cell>
          <cell r="D431" t="str">
            <v>PUCACOCHA</v>
          </cell>
          <cell r="E431" t="str">
            <v>I-2</v>
          </cell>
        </row>
        <row r="432">
          <cell r="C432">
            <v>743</v>
          </cell>
          <cell r="D432" t="str">
            <v>ROCCHAC</v>
          </cell>
          <cell r="E432" t="str">
            <v>I-1</v>
          </cell>
        </row>
        <row r="433">
          <cell r="C433">
            <v>686</v>
          </cell>
          <cell r="D433" t="str">
            <v>MARISCAL CASTILLA</v>
          </cell>
          <cell r="E433" t="str">
            <v>I-2</v>
          </cell>
        </row>
        <row r="434">
          <cell r="C434">
            <v>609</v>
          </cell>
          <cell r="D434" t="str">
            <v>AZAPAMPA</v>
          </cell>
          <cell r="E434" t="str">
            <v>I-2</v>
          </cell>
        </row>
        <row r="435">
          <cell r="C435">
            <v>23381</v>
          </cell>
          <cell r="D435" t="str">
            <v>YANABAMBA</v>
          </cell>
          <cell r="E435" t="str">
            <v>I-1</v>
          </cell>
        </row>
        <row r="436">
          <cell r="C436">
            <v>690</v>
          </cell>
          <cell r="D436" t="str">
            <v>NUEVE DE JULIO</v>
          </cell>
          <cell r="E436" t="str">
            <v>I-1</v>
          </cell>
        </row>
        <row r="437">
          <cell r="C437">
            <v>691</v>
          </cell>
          <cell r="D437" t="str">
            <v>STA. ROSA DE OCOPA</v>
          </cell>
          <cell r="E437" t="str">
            <v>I-3</v>
          </cell>
        </row>
        <row r="438">
          <cell r="C438">
            <v>12468</v>
          </cell>
          <cell r="D438" t="str">
            <v>LA NUEVA LIBERTAD DE PUNTO</v>
          </cell>
          <cell r="E438" t="str">
            <v>I-1</v>
          </cell>
        </row>
        <row r="439">
          <cell r="C439">
            <v>670</v>
          </cell>
          <cell r="D439" t="str">
            <v>SANTA ROSA DE ASTILLERIA</v>
          </cell>
          <cell r="E439" t="str">
            <v>I-1</v>
          </cell>
        </row>
        <row r="440">
          <cell r="C440">
            <v>748</v>
          </cell>
          <cell r="D440" t="str">
            <v>MITO</v>
          </cell>
          <cell r="E440" t="str">
            <v>I-1</v>
          </cell>
        </row>
        <row r="441">
          <cell r="C441">
            <v>19794</v>
          </cell>
          <cell r="D441" t="str">
            <v>SAN FRANCISCO DE MACON</v>
          </cell>
          <cell r="E441" t="str">
            <v>I-1</v>
          </cell>
        </row>
        <row r="442">
          <cell r="C442">
            <v>19792</v>
          </cell>
          <cell r="D442" t="str">
            <v>ANDAS</v>
          </cell>
          <cell r="E442" t="str">
            <v>I-1</v>
          </cell>
        </row>
        <row r="443">
          <cell r="C443">
            <v>19793</v>
          </cell>
          <cell r="D443" t="str">
            <v>HUANUCO</v>
          </cell>
          <cell r="E443" t="str">
            <v>I-1</v>
          </cell>
        </row>
        <row r="444">
          <cell r="C444">
            <v>19790</v>
          </cell>
          <cell r="D444" t="str">
            <v>PUNCO</v>
          </cell>
          <cell r="E444" t="str">
            <v>I-1</v>
          </cell>
        </row>
        <row r="445">
          <cell r="C445">
            <v>15905</v>
          </cell>
          <cell r="D445" t="str">
            <v>ACOPALCA</v>
          </cell>
          <cell r="E445" t="str">
            <v>I-1</v>
          </cell>
        </row>
        <row r="446">
          <cell r="C446">
            <v>15577</v>
          </cell>
          <cell r="D446" t="str">
            <v>NUEVO OCCORO</v>
          </cell>
          <cell r="E446" t="str">
            <v>I-1</v>
          </cell>
        </row>
        <row r="447">
          <cell r="C447">
            <v>722</v>
          </cell>
          <cell r="D447" t="str">
            <v>SAN AGUSTIN DE CAJAS</v>
          </cell>
          <cell r="E447" t="str">
            <v>I-3</v>
          </cell>
        </row>
        <row r="448">
          <cell r="C448">
            <v>622</v>
          </cell>
          <cell r="D448" t="str">
            <v>HUAYUCACHI</v>
          </cell>
          <cell r="E448" t="str">
            <v>I-3</v>
          </cell>
        </row>
        <row r="449">
          <cell r="C449">
            <v>656</v>
          </cell>
          <cell r="D449" t="str">
            <v>SAN JUAN DE ISCOS</v>
          </cell>
          <cell r="E449" t="str">
            <v>I-1</v>
          </cell>
        </row>
        <row r="450">
          <cell r="C450">
            <v>637</v>
          </cell>
          <cell r="D450" t="str">
            <v>STA. ROSA DE TISTES</v>
          </cell>
          <cell r="E450" t="str">
            <v>I-1</v>
          </cell>
        </row>
        <row r="451">
          <cell r="C451">
            <v>638</v>
          </cell>
          <cell r="D451" t="str">
            <v>SAN BLAS</v>
          </cell>
          <cell r="E451" t="str">
            <v>I-1</v>
          </cell>
        </row>
        <row r="452">
          <cell r="C452">
            <v>640</v>
          </cell>
          <cell r="D452" t="str">
            <v>MANZANARES</v>
          </cell>
          <cell r="E452" t="str">
            <v>I-1</v>
          </cell>
        </row>
        <row r="453">
          <cell r="C453">
            <v>641</v>
          </cell>
          <cell r="D453" t="str">
            <v>SAN JOSE DE QUERO</v>
          </cell>
          <cell r="E453" t="str">
            <v>I-3</v>
          </cell>
        </row>
        <row r="454">
          <cell r="C454">
            <v>642</v>
          </cell>
          <cell r="D454" t="str">
            <v>CHAQUICOCHA</v>
          </cell>
          <cell r="E454" t="str">
            <v>I-2</v>
          </cell>
        </row>
        <row r="455">
          <cell r="C455">
            <v>643</v>
          </cell>
          <cell r="D455" t="str">
            <v>SAN ROQUE DE HUARMITA</v>
          </cell>
          <cell r="E455" t="str">
            <v>I-1</v>
          </cell>
        </row>
        <row r="456">
          <cell r="C456">
            <v>644</v>
          </cell>
          <cell r="D456" t="str">
            <v>STA. ROSA DE HUARMITA</v>
          </cell>
          <cell r="E456" t="str">
            <v>I-1</v>
          </cell>
        </row>
        <row r="457">
          <cell r="C457">
            <v>645</v>
          </cell>
          <cell r="D457" t="str">
            <v>USIBAMBA</v>
          </cell>
          <cell r="E457" t="str">
            <v>I-2</v>
          </cell>
        </row>
        <row r="458">
          <cell r="C458">
            <v>647</v>
          </cell>
          <cell r="D458" t="str">
            <v>AHUAC</v>
          </cell>
          <cell r="E458" t="str">
            <v>I-2</v>
          </cell>
        </row>
        <row r="459">
          <cell r="C459">
            <v>648</v>
          </cell>
          <cell r="D459" t="str">
            <v>HUARISCA</v>
          </cell>
          <cell r="E459" t="str">
            <v>I-1</v>
          </cell>
        </row>
        <row r="460">
          <cell r="C460">
            <v>650</v>
          </cell>
          <cell r="D460" t="str">
            <v>PUMPUNYA</v>
          </cell>
          <cell r="E460" t="str">
            <v>I-1</v>
          </cell>
        </row>
        <row r="461">
          <cell r="C461">
            <v>651</v>
          </cell>
          <cell r="D461" t="str">
            <v>HUACHAC</v>
          </cell>
          <cell r="E461" t="str">
            <v>I-3</v>
          </cell>
        </row>
        <row r="462">
          <cell r="C462">
            <v>652</v>
          </cell>
          <cell r="D462" t="str">
            <v>HUAYAO</v>
          </cell>
          <cell r="E462" t="str">
            <v>I-1</v>
          </cell>
        </row>
        <row r="463">
          <cell r="C463">
            <v>653</v>
          </cell>
          <cell r="D463" t="str">
            <v>MARCATUNA</v>
          </cell>
          <cell r="E463" t="str">
            <v>I-1</v>
          </cell>
        </row>
        <row r="464">
          <cell r="C464">
            <v>654</v>
          </cell>
          <cell r="D464" t="str">
            <v>ANTAPAMPA</v>
          </cell>
          <cell r="E464" t="str">
            <v>I-1</v>
          </cell>
        </row>
        <row r="465">
          <cell r="C465">
            <v>655</v>
          </cell>
          <cell r="D465" t="str">
            <v>HUAMANCACA CHICO</v>
          </cell>
          <cell r="E465" t="str">
            <v>I-2</v>
          </cell>
        </row>
        <row r="466">
          <cell r="C466">
            <v>657</v>
          </cell>
          <cell r="D466" t="str">
            <v>TINYARI CHICO</v>
          </cell>
          <cell r="E466" t="str">
            <v>I-1</v>
          </cell>
        </row>
        <row r="467">
          <cell r="C467">
            <v>658</v>
          </cell>
          <cell r="D467" t="str">
            <v>TINYARI GRANDE</v>
          </cell>
          <cell r="E467" t="str">
            <v>I-1</v>
          </cell>
        </row>
        <row r="468">
          <cell r="C468">
            <v>659</v>
          </cell>
          <cell r="D468" t="str">
            <v>SAN JUAN DE JARPA</v>
          </cell>
          <cell r="E468" t="str">
            <v>I-3</v>
          </cell>
        </row>
        <row r="469">
          <cell r="C469">
            <v>662</v>
          </cell>
          <cell r="D469" t="str">
            <v>STO DOMINGO DE CACHI</v>
          </cell>
          <cell r="E469" t="str">
            <v>I-1</v>
          </cell>
        </row>
        <row r="470">
          <cell r="C470">
            <v>693</v>
          </cell>
          <cell r="D470" t="str">
            <v>ARHUACALLANGA</v>
          </cell>
          <cell r="E470" t="str">
            <v>I-1</v>
          </cell>
        </row>
        <row r="471">
          <cell r="C471">
            <v>694</v>
          </cell>
          <cell r="D471" t="str">
            <v>CHACAPAMPA</v>
          </cell>
          <cell r="E471" t="str">
            <v>I-1</v>
          </cell>
        </row>
        <row r="472">
          <cell r="C472">
            <v>695</v>
          </cell>
          <cell r="D472" t="str">
            <v>HUACAN</v>
          </cell>
          <cell r="E472" t="str">
            <v>I-1</v>
          </cell>
        </row>
        <row r="473">
          <cell r="C473">
            <v>696</v>
          </cell>
          <cell r="D473" t="str">
            <v>LOS ANGELES</v>
          </cell>
          <cell r="E473" t="str">
            <v>I-1</v>
          </cell>
        </row>
        <row r="474">
          <cell r="C474">
            <v>697</v>
          </cell>
          <cell r="D474" t="str">
            <v>CHICCHE</v>
          </cell>
          <cell r="E474" t="str">
            <v>I-1</v>
          </cell>
        </row>
        <row r="475">
          <cell r="C475">
            <v>698</v>
          </cell>
          <cell r="D475" t="str">
            <v>VISTA ALEGRE</v>
          </cell>
          <cell r="E475" t="str">
            <v>I-1</v>
          </cell>
        </row>
        <row r="476">
          <cell r="C476">
            <v>699</v>
          </cell>
          <cell r="D476" t="str">
            <v>YANA YANA</v>
          </cell>
          <cell r="E476" t="str">
            <v>I-1</v>
          </cell>
        </row>
        <row r="477">
          <cell r="C477">
            <v>700</v>
          </cell>
          <cell r="D477" t="str">
            <v>CHONGOS ALTO</v>
          </cell>
          <cell r="E477" t="str">
            <v>I-3</v>
          </cell>
        </row>
        <row r="478">
          <cell r="C478">
            <v>701</v>
          </cell>
          <cell r="D478" t="str">
            <v>COLCA</v>
          </cell>
          <cell r="E478" t="str">
            <v>I-2</v>
          </cell>
        </row>
        <row r="479">
          <cell r="C479">
            <v>703</v>
          </cell>
          <cell r="D479" t="str">
            <v>HUASICANCHA</v>
          </cell>
          <cell r="E479" t="str">
            <v>I-1</v>
          </cell>
        </row>
        <row r="480">
          <cell r="C480">
            <v>6738</v>
          </cell>
          <cell r="D480" t="str">
            <v>SULCAN</v>
          </cell>
          <cell r="E480" t="str">
            <v>I-1</v>
          </cell>
        </row>
        <row r="481">
          <cell r="C481">
            <v>12470</v>
          </cell>
          <cell r="D481" t="str">
            <v>SHICUY</v>
          </cell>
          <cell r="E481" t="str">
            <v>I-1</v>
          </cell>
        </row>
        <row r="482">
          <cell r="C482">
            <v>636</v>
          </cell>
          <cell r="D482" t="str">
            <v>CHAMBARA</v>
          </cell>
          <cell r="E482" t="str">
            <v>I-2</v>
          </cell>
        </row>
        <row r="483">
          <cell r="C483">
            <v>649</v>
          </cell>
          <cell r="D483" t="str">
            <v>CHONGOS BAJO</v>
          </cell>
          <cell r="E483" t="str">
            <v>I-3</v>
          </cell>
        </row>
        <row r="484">
          <cell r="C484">
            <v>646</v>
          </cell>
          <cell r="D484" t="str">
            <v>PEDRO SANCHEZ MEZA - CHUPACA</v>
          </cell>
          <cell r="E484" t="str">
            <v>I-4</v>
          </cell>
        </row>
        <row r="485">
          <cell r="C485">
            <v>660</v>
          </cell>
          <cell r="D485" t="str">
            <v>TRES DE DICIEMBRE</v>
          </cell>
          <cell r="E485" t="str">
            <v>I-2</v>
          </cell>
        </row>
        <row r="486">
          <cell r="C486">
            <v>639</v>
          </cell>
          <cell r="D486" t="str">
            <v>ANGASMAYO</v>
          </cell>
          <cell r="E486" t="str">
            <v>I-1</v>
          </cell>
        </row>
        <row r="487">
          <cell r="C487">
            <v>661</v>
          </cell>
          <cell r="D487" t="str">
            <v>YANACANCHA</v>
          </cell>
          <cell r="E487" t="str">
            <v>I-2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MED"/>
      <sheetName val="RESUMEN"/>
      <sheetName val="Hoja3"/>
    </sheetNames>
    <sheetDataSet>
      <sheetData sheetId="0">
        <row r="2">
          <cell r="C2">
            <v>318</v>
          </cell>
          <cell r="D2" t="str">
            <v>I-4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  <cell r="R2">
            <v>1</v>
          </cell>
          <cell r="S2">
            <v>1</v>
          </cell>
          <cell r="T2">
            <v>1</v>
          </cell>
          <cell r="U2">
            <v>1</v>
          </cell>
          <cell r="V2">
            <v>17</v>
          </cell>
          <cell r="W2">
            <v>100</v>
          </cell>
        </row>
        <row r="3">
          <cell r="C3">
            <v>319</v>
          </cell>
          <cell r="D3" t="str">
            <v>I-1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  <cell r="R3">
            <v>1</v>
          </cell>
          <cell r="S3">
            <v>0</v>
          </cell>
          <cell r="T3">
            <v>1</v>
          </cell>
          <cell r="U3">
            <v>1</v>
          </cell>
          <cell r="V3">
            <v>16</v>
          </cell>
          <cell r="W3">
            <v>100</v>
          </cell>
        </row>
        <row r="4">
          <cell r="C4">
            <v>320</v>
          </cell>
          <cell r="D4" t="str">
            <v>I-3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1</v>
          </cell>
          <cell r="V4">
            <v>17</v>
          </cell>
          <cell r="W4">
            <v>100</v>
          </cell>
        </row>
        <row r="5">
          <cell r="C5">
            <v>321</v>
          </cell>
          <cell r="D5" t="str">
            <v>I-1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0</v>
          </cell>
          <cell r="T5">
            <v>1</v>
          </cell>
          <cell r="U5">
            <v>1</v>
          </cell>
          <cell r="V5">
            <v>16</v>
          </cell>
          <cell r="W5">
            <v>100</v>
          </cell>
        </row>
        <row r="6">
          <cell r="C6">
            <v>322</v>
          </cell>
          <cell r="D6" t="str">
            <v>I-1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0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0</v>
          </cell>
          <cell r="T6">
            <v>1</v>
          </cell>
          <cell r="U6">
            <v>1</v>
          </cell>
          <cell r="V6">
            <v>15</v>
          </cell>
          <cell r="W6">
            <v>93.75</v>
          </cell>
        </row>
        <row r="7">
          <cell r="C7">
            <v>323</v>
          </cell>
          <cell r="D7" t="str">
            <v>I-1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0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0</v>
          </cell>
          <cell r="T7">
            <v>1</v>
          </cell>
          <cell r="U7">
            <v>1</v>
          </cell>
          <cell r="V7">
            <v>15</v>
          </cell>
          <cell r="W7">
            <v>93.75</v>
          </cell>
        </row>
        <row r="8">
          <cell r="C8">
            <v>324</v>
          </cell>
          <cell r="D8" t="str">
            <v>I-1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0</v>
          </cell>
          <cell r="K8">
            <v>0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0</v>
          </cell>
          <cell r="T8">
            <v>1</v>
          </cell>
          <cell r="U8">
            <v>1</v>
          </cell>
          <cell r="V8">
            <v>14</v>
          </cell>
          <cell r="W8">
            <v>87.5</v>
          </cell>
        </row>
        <row r="9">
          <cell r="C9">
            <v>325</v>
          </cell>
          <cell r="D9" t="str">
            <v>I-1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0</v>
          </cell>
          <cell r="T9">
            <v>1</v>
          </cell>
          <cell r="U9">
            <v>1</v>
          </cell>
          <cell r="V9">
            <v>16</v>
          </cell>
          <cell r="W9">
            <v>100</v>
          </cell>
        </row>
        <row r="10">
          <cell r="C10">
            <v>326</v>
          </cell>
          <cell r="D10" t="str">
            <v>I-1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0</v>
          </cell>
          <cell r="T10">
            <v>1</v>
          </cell>
          <cell r="U10">
            <v>1</v>
          </cell>
          <cell r="V10">
            <v>16</v>
          </cell>
          <cell r="W10">
            <v>100</v>
          </cell>
        </row>
        <row r="11">
          <cell r="C11">
            <v>327</v>
          </cell>
          <cell r="D11" t="str">
            <v>I-1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0</v>
          </cell>
          <cell r="T11">
            <v>1</v>
          </cell>
          <cell r="U11">
            <v>1</v>
          </cell>
          <cell r="V11">
            <v>16</v>
          </cell>
          <cell r="W11">
            <v>100</v>
          </cell>
        </row>
        <row r="12">
          <cell r="C12">
            <v>328</v>
          </cell>
          <cell r="D12" t="str">
            <v>I-1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1</v>
          </cell>
          <cell r="V12">
            <v>16</v>
          </cell>
          <cell r="W12">
            <v>100</v>
          </cell>
        </row>
        <row r="13">
          <cell r="C13">
            <v>329</v>
          </cell>
          <cell r="D13" t="str">
            <v>I-1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0</v>
          </cell>
          <cell r="T13">
            <v>1</v>
          </cell>
          <cell r="U13">
            <v>1</v>
          </cell>
          <cell r="V13">
            <v>16</v>
          </cell>
          <cell r="W13">
            <v>100</v>
          </cell>
        </row>
        <row r="14">
          <cell r="C14">
            <v>330</v>
          </cell>
          <cell r="D14" t="str">
            <v>I-1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1</v>
          </cell>
          <cell r="U14">
            <v>1</v>
          </cell>
          <cell r="V14">
            <v>16</v>
          </cell>
          <cell r="W14">
            <v>100</v>
          </cell>
        </row>
        <row r="15">
          <cell r="C15">
            <v>331</v>
          </cell>
          <cell r="D15" t="str">
            <v>I-1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0</v>
          </cell>
          <cell r="T15">
            <v>1</v>
          </cell>
          <cell r="U15">
            <v>1</v>
          </cell>
          <cell r="V15">
            <v>16</v>
          </cell>
          <cell r="W15">
            <v>100</v>
          </cell>
        </row>
        <row r="16">
          <cell r="C16">
            <v>332</v>
          </cell>
          <cell r="D16" t="str">
            <v>I-1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0</v>
          </cell>
          <cell r="T16">
            <v>1</v>
          </cell>
          <cell r="U16">
            <v>1</v>
          </cell>
          <cell r="V16">
            <v>16</v>
          </cell>
          <cell r="W16">
            <v>100</v>
          </cell>
        </row>
        <row r="17">
          <cell r="C17">
            <v>333</v>
          </cell>
          <cell r="D17" t="str">
            <v>I-1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0</v>
          </cell>
          <cell r="T17">
            <v>1</v>
          </cell>
          <cell r="U17">
            <v>1</v>
          </cell>
          <cell r="V17">
            <v>16</v>
          </cell>
          <cell r="W17">
            <v>100</v>
          </cell>
        </row>
        <row r="18">
          <cell r="C18">
            <v>334</v>
          </cell>
          <cell r="D18" t="str">
            <v>I-1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0</v>
          </cell>
          <cell r="T18">
            <v>1</v>
          </cell>
          <cell r="U18">
            <v>1</v>
          </cell>
          <cell r="V18">
            <v>16</v>
          </cell>
          <cell r="W18">
            <v>100</v>
          </cell>
        </row>
        <row r="19">
          <cell r="C19">
            <v>335</v>
          </cell>
          <cell r="D19" t="str">
            <v>I-1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0</v>
          </cell>
          <cell r="T19">
            <v>1</v>
          </cell>
          <cell r="U19">
            <v>1</v>
          </cell>
          <cell r="V19">
            <v>16</v>
          </cell>
          <cell r="W19">
            <v>100</v>
          </cell>
        </row>
        <row r="20">
          <cell r="C20">
            <v>6737</v>
          </cell>
          <cell r="D20" t="str">
            <v>I-1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0</v>
          </cell>
          <cell r="T20">
            <v>1</v>
          </cell>
          <cell r="U20">
            <v>1</v>
          </cell>
          <cell r="V20">
            <v>16</v>
          </cell>
          <cell r="W20">
            <v>100</v>
          </cell>
        </row>
        <row r="21">
          <cell r="C21">
            <v>7319</v>
          </cell>
          <cell r="D21" t="str">
            <v>I-1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0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1</v>
          </cell>
          <cell r="V21">
            <v>15</v>
          </cell>
          <cell r="W21">
            <v>93.75</v>
          </cell>
        </row>
        <row r="22">
          <cell r="C22">
            <v>7362</v>
          </cell>
          <cell r="D22" t="str">
            <v>I-1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16</v>
          </cell>
          <cell r="W22">
            <v>100</v>
          </cell>
        </row>
        <row r="23">
          <cell r="C23">
            <v>14384</v>
          </cell>
          <cell r="D23" t="str">
            <v>I-1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0</v>
          </cell>
          <cell r="T23">
            <v>1</v>
          </cell>
          <cell r="U23">
            <v>1</v>
          </cell>
          <cell r="V23">
            <v>16</v>
          </cell>
          <cell r="W23">
            <v>100</v>
          </cell>
        </row>
        <row r="24">
          <cell r="C24">
            <v>14385</v>
          </cell>
          <cell r="D24" t="str">
            <v>I-1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16</v>
          </cell>
          <cell r="W24">
            <v>100</v>
          </cell>
        </row>
        <row r="25">
          <cell r="C25">
            <v>434</v>
          </cell>
          <cell r="D25" t="str">
            <v>I-4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17</v>
          </cell>
          <cell r="W25">
            <v>100</v>
          </cell>
        </row>
        <row r="26">
          <cell r="C26">
            <v>435</v>
          </cell>
          <cell r="D26" t="str">
            <v>I-2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0</v>
          </cell>
          <cell r="T26">
            <v>1</v>
          </cell>
          <cell r="U26">
            <v>1</v>
          </cell>
          <cell r="V26">
            <v>16</v>
          </cell>
          <cell r="W26">
            <v>100</v>
          </cell>
        </row>
        <row r="27">
          <cell r="C27">
            <v>436</v>
          </cell>
          <cell r="D27" t="str">
            <v>I-2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0</v>
          </cell>
          <cell r="T27">
            <v>1</v>
          </cell>
          <cell r="U27">
            <v>1</v>
          </cell>
          <cell r="V27">
            <v>16</v>
          </cell>
          <cell r="W27">
            <v>100</v>
          </cell>
        </row>
        <row r="28">
          <cell r="C28">
            <v>437</v>
          </cell>
          <cell r="D28" t="str">
            <v>I-2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16</v>
          </cell>
          <cell r="W28">
            <v>100</v>
          </cell>
        </row>
        <row r="29">
          <cell r="C29">
            <v>438</v>
          </cell>
          <cell r="D29" t="str">
            <v>I-3</v>
          </cell>
          <cell r="E29">
            <v>1</v>
          </cell>
          <cell r="F29">
            <v>1</v>
          </cell>
          <cell r="G29">
            <v>0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16</v>
          </cell>
          <cell r="W29">
            <v>94.117647058823522</v>
          </cell>
        </row>
        <row r="30">
          <cell r="C30">
            <v>439</v>
          </cell>
          <cell r="D30" t="str">
            <v>I-1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0</v>
          </cell>
          <cell r="T30">
            <v>1</v>
          </cell>
          <cell r="U30">
            <v>1</v>
          </cell>
          <cell r="V30">
            <v>16</v>
          </cell>
          <cell r="W30">
            <v>100</v>
          </cell>
        </row>
        <row r="31">
          <cell r="C31">
            <v>459</v>
          </cell>
          <cell r="D31" t="str">
            <v>I-1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0</v>
          </cell>
          <cell r="T31">
            <v>1</v>
          </cell>
          <cell r="U31">
            <v>1</v>
          </cell>
          <cell r="V31">
            <v>16</v>
          </cell>
          <cell r="W31">
            <v>100</v>
          </cell>
        </row>
        <row r="32">
          <cell r="C32">
            <v>460</v>
          </cell>
          <cell r="D32" t="str">
            <v>I-3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17</v>
          </cell>
          <cell r="W32">
            <v>100</v>
          </cell>
        </row>
        <row r="33">
          <cell r="C33">
            <v>461</v>
          </cell>
          <cell r="D33" t="str">
            <v>I-1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0</v>
          </cell>
          <cell r="T33">
            <v>1</v>
          </cell>
          <cell r="U33">
            <v>1</v>
          </cell>
          <cell r="V33">
            <v>16</v>
          </cell>
          <cell r="W33">
            <v>100</v>
          </cell>
        </row>
        <row r="34">
          <cell r="C34">
            <v>462</v>
          </cell>
          <cell r="D34" t="str">
            <v>I-3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17</v>
          </cell>
          <cell r="W34">
            <v>100</v>
          </cell>
        </row>
        <row r="35">
          <cell r="C35">
            <v>463</v>
          </cell>
          <cell r="D35" t="str">
            <v>I-2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16</v>
          </cell>
          <cell r="W35">
            <v>100</v>
          </cell>
        </row>
        <row r="36">
          <cell r="C36">
            <v>464</v>
          </cell>
          <cell r="D36" t="str">
            <v>I-1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16</v>
          </cell>
          <cell r="W36">
            <v>100</v>
          </cell>
        </row>
        <row r="37">
          <cell r="C37">
            <v>465</v>
          </cell>
          <cell r="D37" t="str">
            <v>I-2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16</v>
          </cell>
          <cell r="W37">
            <v>100</v>
          </cell>
        </row>
        <row r="38">
          <cell r="C38">
            <v>466</v>
          </cell>
          <cell r="D38" t="str">
            <v>I-1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16</v>
          </cell>
          <cell r="W38">
            <v>100</v>
          </cell>
        </row>
        <row r="39">
          <cell r="C39">
            <v>467</v>
          </cell>
          <cell r="D39" t="str">
            <v>I-2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16</v>
          </cell>
          <cell r="W39">
            <v>100</v>
          </cell>
        </row>
        <row r="40">
          <cell r="C40">
            <v>468</v>
          </cell>
          <cell r="D40" t="str">
            <v>I-1</v>
          </cell>
          <cell r="E40">
            <v>1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16</v>
          </cell>
          <cell r="W40">
            <v>100</v>
          </cell>
        </row>
        <row r="41">
          <cell r="C41">
            <v>469</v>
          </cell>
          <cell r="D41" t="str">
            <v>I-3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17</v>
          </cell>
          <cell r="W41">
            <v>100</v>
          </cell>
        </row>
        <row r="42">
          <cell r="C42">
            <v>470</v>
          </cell>
          <cell r="D42" t="str">
            <v>I-2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16</v>
          </cell>
          <cell r="W42">
            <v>100</v>
          </cell>
        </row>
        <row r="43">
          <cell r="C43">
            <v>471</v>
          </cell>
          <cell r="D43" t="str">
            <v>I-2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16</v>
          </cell>
          <cell r="W43">
            <v>100</v>
          </cell>
        </row>
        <row r="44">
          <cell r="C44">
            <v>472</v>
          </cell>
          <cell r="D44" t="str">
            <v>I-2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16</v>
          </cell>
          <cell r="W44">
            <v>100</v>
          </cell>
        </row>
        <row r="45">
          <cell r="C45">
            <v>473</v>
          </cell>
          <cell r="D45" t="str">
            <v>I-3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1</v>
          </cell>
          <cell r="V45">
            <v>17</v>
          </cell>
          <cell r="W45">
            <v>100</v>
          </cell>
        </row>
        <row r="46">
          <cell r="C46">
            <v>474</v>
          </cell>
          <cell r="D46" t="str">
            <v>I-2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0</v>
          </cell>
          <cell r="T46">
            <v>1</v>
          </cell>
          <cell r="U46">
            <v>1</v>
          </cell>
          <cell r="V46">
            <v>16</v>
          </cell>
          <cell r="W46">
            <v>100</v>
          </cell>
        </row>
        <row r="47">
          <cell r="C47">
            <v>475</v>
          </cell>
          <cell r="D47" t="str">
            <v>I-1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16</v>
          </cell>
          <cell r="W47">
            <v>100</v>
          </cell>
        </row>
        <row r="48">
          <cell r="C48">
            <v>477</v>
          </cell>
          <cell r="D48" t="str">
            <v>I-2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0</v>
          </cell>
          <cell r="T48">
            <v>1</v>
          </cell>
          <cell r="U48">
            <v>1</v>
          </cell>
          <cell r="V48">
            <v>16</v>
          </cell>
          <cell r="W48">
            <v>100</v>
          </cell>
        </row>
        <row r="49">
          <cell r="C49">
            <v>478</v>
          </cell>
          <cell r="D49" t="str">
            <v>I-2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16</v>
          </cell>
          <cell r="W49">
            <v>100</v>
          </cell>
        </row>
        <row r="50">
          <cell r="C50">
            <v>479</v>
          </cell>
          <cell r="D50" t="str">
            <v>I-2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16</v>
          </cell>
          <cell r="W50">
            <v>100</v>
          </cell>
        </row>
        <row r="51">
          <cell r="C51">
            <v>480</v>
          </cell>
          <cell r="D51" t="str">
            <v>I-2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0</v>
          </cell>
          <cell r="T51">
            <v>1</v>
          </cell>
          <cell r="U51">
            <v>1</v>
          </cell>
          <cell r="V51">
            <v>16</v>
          </cell>
          <cell r="W51">
            <v>100</v>
          </cell>
        </row>
        <row r="52">
          <cell r="C52">
            <v>481</v>
          </cell>
          <cell r="D52" t="str">
            <v>I-2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16</v>
          </cell>
          <cell r="W52">
            <v>100</v>
          </cell>
        </row>
        <row r="53">
          <cell r="C53">
            <v>482</v>
          </cell>
          <cell r="D53" t="str">
            <v>I-2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16</v>
          </cell>
          <cell r="W53">
            <v>100</v>
          </cell>
        </row>
        <row r="54">
          <cell r="C54">
            <v>483</v>
          </cell>
          <cell r="D54" t="str">
            <v>I-2</v>
          </cell>
          <cell r="E54">
            <v>1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16</v>
          </cell>
          <cell r="W54">
            <v>100</v>
          </cell>
        </row>
        <row r="55">
          <cell r="C55">
            <v>484</v>
          </cell>
          <cell r="D55" t="str">
            <v>I-1</v>
          </cell>
          <cell r="E55">
            <v>1</v>
          </cell>
          <cell r="F55">
            <v>1</v>
          </cell>
          <cell r="G55">
            <v>0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15</v>
          </cell>
          <cell r="W55">
            <v>93.75</v>
          </cell>
        </row>
        <row r="56">
          <cell r="C56">
            <v>495</v>
          </cell>
          <cell r="D56" t="str">
            <v>I-3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17</v>
          </cell>
          <cell r="W56">
            <v>100</v>
          </cell>
        </row>
        <row r="57">
          <cell r="C57">
            <v>496</v>
          </cell>
          <cell r="D57" t="str">
            <v>I-2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16</v>
          </cell>
          <cell r="W57">
            <v>100</v>
          </cell>
        </row>
        <row r="58">
          <cell r="C58">
            <v>497</v>
          </cell>
          <cell r="D58" t="str">
            <v>I-2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16</v>
          </cell>
          <cell r="W58">
            <v>100</v>
          </cell>
        </row>
        <row r="59">
          <cell r="C59">
            <v>498</v>
          </cell>
          <cell r="D59" t="str">
            <v>I-2</v>
          </cell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16</v>
          </cell>
          <cell r="W59">
            <v>100</v>
          </cell>
        </row>
        <row r="60">
          <cell r="C60">
            <v>499</v>
          </cell>
          <cell r="D60" t="str">
            <v>I-2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16</v>
          </cell>
          <cell r="W60">
            <v>100</v>
          </cell>
        </row>
        <row r="61">
          <cell r="C61">
            <v>500</v>
          </cell>
          <cell r="D61" t="str">
            <v>I-2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16</v>
          </cell>
          <cell r="W61">
            <v>100</v>
          </cell>
        </row>
        <row r="62">
          <cell r="C62">
            <v>501</v>
          </cell>
          <cell r="D62" t="str">
            <v>I-2</v>
          </cell>
          <cell r="E62">
            <v>1</v>
          </cell>
          <cell r="F62">
            <v>1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16</v>
          </cell>
          <cell r="W62">
            <v>100</v>
          </cell>
        </row>
        <row r="63">
          <cell r="C63">
            <v>502</v>
          </cell>
          <cell r="D63" t="str">
            <v>I-2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16</v>
          </cell>
          <cell r="W63">
            <v>100</v>
          </cell>
        </row>
        <row r="64">
          <cell r="C64">
            <v>503</v>
          </cell>
          <cell r="D64" t="str">
            <v>I-2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0</v>
          </cell>
          <cell r="T64">
            <v>1</v>
          </cell>
          <cell r="U64">
            <v>1</v>
          </cell>
          <cell r="V64">
            <v>16</v>
          </cell>
          <cell r="W64">
            <v>100</v>
          </cell>
        </row>
        <row r="65">
          <cell r="C65">
            <v>504</v>
          </cell>
          <cell r="D65" t="str">
            <v>I-1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0</v>
          </cell>
          <cell r="T65">
            <v>1</v>
          </cell>
          <cell r="U65">
            <v>1</v>
          </cell>
          <cell r="V65">
            <v>16</v>
          </cell>
          <cell r="W65">
            <v>100</v>
          </cell>
        </row>
        <row r="66">
          <cell r="C66">
            <v>505</v>
          </cell>
          <cell r="D66" t="str">
            <v>I-2</v>
          </cell>
          <cell r="E66">
            <v>1</v>
          </cell>
          <cell r="F66">
            <v>1</v>
          </cell>
          <cell r="G66">
            <v>1</v>
          </cell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0</v>
          </cell>
          <cell r="T66">
            <v>1</v>
          </cell>
          <cell r="U66">
            <v>1</v>
          </cell>
          <cell r="V66">
            <v>16</v>
          </cell>
          <cell r="W66">
            <v>100</v>
          </cell>
        </row>
        <row r="67">
          <cell r="C67">
            <v>506</v>
          </cell>
          <cell r="D67" t="str">
            <v>I-3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17</v>
          </cell>
          <cell r="W67">
            <v>100</v>
          </cell>
        </row>
        <row r="68">
          <cell r="C68">
            <v>507</v>
          </cell>
          <cell r="D68" t="str">
            <v>I-2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0</v>
          </cell>
          <cell r="T68">
            <v>1</v>
          </cell>
          <cell r="U68">
            <v>1</v>
          </cell>
          <cell r="V68">
            <v>16</v>
          </cell>
          <cell r="W68">
            <v>100</v>
          </cell>
        </row>
        <row r="69">
          <cell r="C69">
            <v>509</v>
          </cell>
          <cell r="D69" t="str">
            <v>I-1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0</v>
          </cell>
          <cell r="T69">
            <v>1</v>
          </cell>
          <cell r="U69">
            <v>1</v>
          </cell>
          <cell r="V69">
            <v>16</v>
          </cell>
          <cell r="W69">
            <v>100</v>
          </cell>
        </row>
        <row r="70">
          <cell r="C70">
            <v>510</v>
          </cell>
          <cell r="D70" t="str">
            <v>I-1</v>
          </cell>
          <cell r="E70">
            <v>1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0</v>
          </cell>
          <cell r="T70">
            <v>1</v>
          </cell>
          <cell r="U70">
            <v>1</v>
          </cell>
          <cell r="V70">
            <v>16</v>
          </cell>
          <cell r="W70">
            <v>100</v>
          </cell>
        </row>
        <row r="71">
          <cell r="C71">
            <v>511</v>
          </cell>
          <cell r="D71" t="str">
            <v>I-1</v>
          </cell>
          <cell r="E71">
            <v>1</v>
          </cell>
          <cell r="F71">
            <v>1</v>
          </cell>
          <cell r="G71">
            <v>1</v>
          </cell>
          <cell r="H71">
            <v>1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0</v>
          </cell>
          <cell r="T71">
            <v>1</v>
          </cell>
          <cell r="U71">
            <v>1</v>
          </cell>
          <cell r="V71">
            <v>16</v>
          </cell>
          <cell r="W71">
            <v>100</v>
          </cell>
        </row>
        <row r="72">
          <cell r="C72">
            <v>512</v>
          </cell>
          <cell r="D72" t="str">
            <v>I-1</v>
          </cell>
          <cell r="E72">
            <v>1</v>
          </cell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0</v>
          </cell>
          <cell r="T72">
            <v>1</v>
          </cell>
          <cell r="U72">
            <v>1</v>
          </cell>
          <cell r="V72">
            <v>16</v>
          </cell>
          <cell r="W72">
            <v>100</v>
          </cell>
        </row>
        <row r="73">
          <cell r="C73">
            <v>513</v>
          </cell>
          <cell r="D73" t="str">
            <v>I-1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0</v>
          </cell>
          <cell r="T73">
            <v>1</v>
          </cell>
          <cell r="U73">
            <v>1</v>
          </cell>
          <cell r="V73">
            <v>16</v>
          </cell>
          <cell r="W73">
            <v>100</v>
          </cell>
        </row>
        <row r="74">
          <cell r="C74">
            <v>514</v>
          </cell>
          <cell r="D74" t="str">
            <v>I-1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0</v>
          </cell>
          <cell r="T74">
            <v>1</v>
          </cell>
          <cell r="U74">
            <v>1</v>
          </cell>
          <cell r="V74">
            <v>16</v>
          </cell>
          <cell r="W74">
            <v>100</v>
          </cell>
        </row>
        <row r="75">
          <cell r="C75">
            <v>515</v>
          </cell>
          <cell r="D75" t="str">
            <v>I-2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0</v>
          </cell>
          <cell r="T75">
            <v>1</v>
          </cell>
          <cell r="U75">
            <v>1</v>
          </cell>
          <cell r="V75">
            <v>16</v>
          </cell>
          <cell r="W75">
            <v>100</v>
          </cell>
        </row>
        <row r="76">
          <cell r="C76">
            <v>516</v>
          </cell>
          <cell r="D76" t="str">
            <v>I-2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1</v>
          </cell>
          <cell r="V76">
            <v>16</v>
          </cell>
          <cell r="W76">
            <v>100</v>
          </cell>
        </row>
        <row r="77">
          <cell r="C77">
            <v>517</v>
          </cell>
          <cell r="D77" t="str">
            <v>I-3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1</v>
          </cell>
          <cell r="V77">
            <v>17</v>
          </cell>
          <cell r="W77">
            <v>100</v>
          </cell>
        </row>
        <row r="78">
          <cell r="C78">
            <v>518</v>
          </cell>
          <cell r="D78" t="str">
            <v>I-1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0</v>
          </cell>
          <cell r="T78">
            <v>1</v>
          </cell>
          <cell r="U78">
            <v>1</v>
          </cell>
          <cell r="V78">
            <v>16</v>
          </cell>
          <cell r="W78">
            <v>100</v>
          </cell>
        </row>
        <row r="79">
          <cell r="C79">
            <v>6877</v>
          </cell>
          <cell r="D79" t="str">
            <v>I-1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0</v>
          </cell>
          <cell r="T79">
            <v>1</v>
          </cell>
          <cell r="U79">
            <v>1</v>
          </cell>
          <cell r="V79">
            <v>16</v>
          </cell>
          <cell r="W79">
            <v>100</v>
          </cell>
        </row>
        <row r="80">
          <cell r="C80">
            <v>6878</v>
          </cell>
          <cell r="D80" t="str">
            <v>I-1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0</v>
          </cell>
          <cell r="T80">
            <v>1</v>
          </cell>
          <cell r="U80">
            <v>1</v>
          </cell>
          <cell r="V80">
            <v>16</v>
          </cell>
          <cell r="W80">
            <v>100</v>
          </cell>
        </row>
        <row r="81">
          <cell r="C81">
            <v>6879</v>
          </cell>
          <cell r="D81" t="str">
            <v>I-1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0</v>
          </cell>
          <cell r="T81">
            <v>1</v>
          </cell>
          <cell r="U81">
            <v>1</v>
          </cell>
          <cell r="V81">
            <v>16</v>
          </cell>
          <cell r="W81">
            <v>100</v>
          </cell>
        </row>
        <row r="82">
          <cell r="C82">
            <v>7187</v>
          </cell>
          <cell r="D82" t="str">
            <v>I-2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0</v>
          </cell>
          <cell r="T82">
            <v>1</v>
          </cell>
          <cell r="U82">
            <v>1</v>
          </cell>
          <cell r="V82">
            <v>16</v>
          </cell>
          <cell r="W82">
            <v>100</v>
          </cell>
        </row>
        <row r="83">
          <cell r="C83">
            <v>10502</v>
          </cell>
          <cell r="D83" t="str">
            <v>I-1</v>
          </cell>
          <cell r="E83">
            <v>1</v>
          </cell>
          <cell r="F83">
            <v>1</v>
          </cell>
          <cell r="G83">
            <v>1</v>
          </cell>
          <cell r="H83">
            <v>1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0</v>
          </cell>
          <cell r="T83">
            <v>1</v>
          </cell>
          <cell r="U83">
            <v>1</v>
          </cell>
          <cell r="V83">
            <v>16</v>
          </cell>
          <cell r="W83">
            <v>100</v>
          </cell>
        </row>
        <row r="84">
          <cell r="C84">
            <v>13862</v>
          </cell>
          <cell r="D84" t="str">
            <v>I-1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0</v>
          </cell>
          <cell r="T84">
            <v>1</v>
          </cell>
          <cell r="U84">
            <v>1</v>
          </cell>
          <cell r="V84">
            <v>16</v>
          </cell>
          <cell r="W84">
            <v>100</v>
          </cell>
        </row>
        <row r="85">
          <cell r="C85">
            <v>13863</v>
          </cell>
          <cell r="D85" t="str">
            <v>I-1</v>
          </cell>
          <cell r="E85">
            <v>1</v>
          </cell>
          <cell r="F85">
            <v>1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0</v>
          </cell>
          <cell r="T85">
            <v>1</v>
          </cell>
          <cell r="U85">
            <v>1</v>
          </cell>
          <cell r="V85">
            <v>16</v>
          </cell>
          <cell r="W85">
            <v>100</v>
          </cell>
        </row>
        <row r="86">
          <cell r="C86">
            <v>13864</v>
          </cell>
          <cell r="D86" t="str">
            <v>I-1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0</v>
          </cell>
          <cell r="Q86">
            <v>1</v>
          </cell>
          <cell r="R86">
            <v>1</v>
          </cell>
          <cell r="S86">
            <v>0</v>
          </cell>
          <cell r="T86">
            <v>1</v>
          </cell>
          <cell r="U86">
            <v>1</v>
          </cell>
          <cell r="V86">
            <v>15</v>
          </cell>
          <cell r="W86">
            <v>94</v>
          </cell>
        </row>
        <row r="87">
          <cell r="C87">
            <v>15914</v>
          </cell>
          <cell r="D87" t="str">
            <v>I-1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0</v>
          </cell>
          <cell r="T87">
            <v>1</v>
          </cell>
          <cell r="U87">
            <v>1</v>
          </cell>
          <cell r="V87">
            <v>15</v>
          </cell>
          <cell r="W87">
            <v>93.75</v>
          </cell>
        </row>
        <row r="88">
          <cell r="C88">
            <v>16908</v>
          </cell>
          <cell r="D88" t="str">
            <v>I-1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0</v>
          </cell>
          <cell r="T88">
            <v>1</v>
          </cell>
          <cell r="U88">
            <v>1</v>
          </cell>
          <cell r="V88">
            <v>16</v>
          </cell>
          <cell r="W88">
            <v>100</v>
          </cell>
        </row>
        <row r="89">
          <cell r="C89">
            <v>16909</v>
          </cell>
          <cell r="D89" t="str">
            <v>I-1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0</v>
          </cell>
          <cell r="T89">
            <v>1</v>
          </cell>
          <cell r="U89">
            <v>1</v>
          </cell>
          <cell r="V89">
            <v>16</v>
          </cell>
          <cell r="W89">
            <v>100</v>
          </cell>
        </row>
        <row r="90">
          <cell r="C90">
            <v>16911</v>
          </cell>
          <cell r="D90" t="str">
            <v>I-1</v>
          </cell>
          <cell r="E90">
            <v>1</v>
          </cell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0</v>
          </cell>
          <cell r="T90">
            <v>1</v>
          </cell>
          <cell r="U90">
            <v>1</v>
          </cell>
          <cell r="V90">
            <v>16</v>
          </cell>
          <cell r="W90">
            <v>100</v>
          </cell>
        </row>
        <row r="91">
          <cell r="C91">
            <v>16912</v>
          </cell>
          <cell r="D91" t="str">
            <v>I-1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0</v>
          </cell>
          <cell r="T91">
            <v>1</v>
          </cell>
          <cell r="U91">
            <v>1</v>
          </cell>
          <cell r="V91">
            <v>16</v>
          </cell>
          <cell r="W91">
            <v>100</v>
          </cell>
        </row>
        <row r="92">
          <cell r="C92">
            <v>337</v>
          </cell>
          <cell r="D92" t="str">
            <v>I-2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0</v>
          </cell>
          <cell r="T92">
            <v>1</v>
          </cell>
          <cell r="U92">
            <v>1</v>
          </cell>
          <cell r="V92">
            <v>16</v>
          </cell>
          <cell r="W92">
            <v>100</v>
          </cell>
        </row>
        <row r="93">
          <cell r="C93">
            <v>338</v>
          </cell>
          <cell r="D93" t="str">
            <v>I-1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0</v>
          </cell>
          <cell r="T93">
            <v>1</v>
          </cell>
          <cell r="U93">
            <v>1</v>
          </cell>
          <cell r="V93">
            <v>16</v>
          </cell>
          <cell r="W93">
            <v>100</v>
          </cell>
        </row>
        <row r="94">
          <cell r="C94">
            <v>339</v>
          </cell>
          <cell r="D94" t="str">
            <v>I-1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0</v>
          </cell>
          <cell r="T94">
            <v>1</v>
          </cell>
          <cell r="U94">
            <v>1</v>
          </cell>
          <cell r="V94">
            <v>16</v>
          </cell>
          <cell r="W94">
            <v>100</v>
          </cell>
        </row>
        <row r="95">
          <cell r="C95">
            <v>341</v>
          </cell>
          <cell r="D95" t="str">
            <v>I-2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0</v>
          </cell>
          <cell r="T95">
            <v>1</v>
          </cell>
          <cell r="U95">
            <v>1</v>
          </cell>
          <cell r="V95">
            <v>16</v>
          </cell>
          <cell r="W95">
            <v>100</v>
          </cell>
        </row>
        <row r="96">
          <cell r="C96">
            <v>342</v>
          </cell>
          <cell r="D96" t="str">
            <v>I-2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  <cell r="S96">
            <v>0</v>
          </cell>
          <cell r="T96">
            <v>1</v>
          </cell>
          <cell r="U96">
            <v>1</v>
          </cell>
          <cell r="V96">
            <v>16</v>
          </cell>
          <cell r="W96">
            <v>100</v>
          </cell>
        </row>
        <row r="97">
          <cell r="C97">
            <v>343</v>
          </cell>
          <cell r="D97" t="str">
            <v>I-3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  <cell r="S97">
            <v>1</v>
          </cell>
          <cell r="T97">
            <v>1</v>
          </cell>
          <cell r="U97">
            <v>1</v>
          </cell>
          <cell r="V97">
            <v>17</v>
          </cell>
          <cell r="W97">
            <v>100</v>
          </cell>
        </row>
        <row r="98">
          <cell r="C98">
            <v>344</v>
          </cell>
          <cell r="D98" t="str">
            <v>I-3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1</v>
          </cell>
          <cell r="J98">
            <v>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  <cell r="S98">
            <v>1</v>
          </cell>
          <cell r="T98">
            <v>1</v>
          </cell>
          <cell r="U98">
            <v>1</v>
          </cell>
          <cell r="V98">
            <v>17</v>
          </cell>
          <cell r="W98">
            <v>100</v>
          </cell>
        </row>
        <row r="99">
          <cell r="C99">
            <v>345</v>
          </cell>
          <cell r="D99" t="str">
            <v>I-2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</v>
          </cell>
          <cell r="J99">
            <v>1</v>
          </cell>
          <cell r="K99">
            <v>1</v>
          </cell>
          <cell r="L99">
            <v>1</v>
          </cell>
          <cell r="M99">
            <v>1</v>
          </cell>
          <cell r="N99">
            <v>1</v>
          </cell>
          <cell r="O99">
            <v>1</v>
          </cell>
          <cell r="P99">
            <v>1</v>
          </cell>
          <cell r="Q99">
            <v>1</v>
          </cell>
          <cell r="R99">
            <v>1</v>
          </cell>
          <cell r="S99">
            <v>0</v>
          </cell>
          <cell r="T99">
            <v>1</v>
          </cell>
          <cell r="U99">
            <v>1</v>
          </cell>
          <cell r="V99">
            <v>16</v>
          </cell>
          <cell r="W99">
            <v>100</v>
          </cell>
        </row>
        <row r="100">
          <cell r="C100">
            <v>346</v>
          </cell>
          <cell r="D100" t="str">
            <v>I-2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1</v>
          </cell>
          <cell r="J100">
            <v>1</v>
          </cell>
          <cell r="K100">
            <v>1</v>
          </cell>
          <cell r="L100">
            <v>1</v>
          </cell>
          <cell r="M100">
            <v>1</v>
          </cell>
          <cell r="N100">
            <v>1</v>
          </cell>
          <cell r="O100">
            <v>1</v>
          </cell>
          <cell r="P100">
            <v>1</v>
          </cell>
          <cell r="Q100">
            <v>1</v>
          </cell>
          <cell r="R100">
            <v>1</v>
          </cell>
          <cell r="S100">
            <v>0</v>
          </cell>
          <cell r="T100">
            <v>1</v>
          </cell>
          <cell r="U100">
            <v>1</v>
          </cell>
          <cell r="V100">
            <v>16</v>
          </cell>
          <cell r="W100">
            <v>100</v>
          </cell>
        </row>
        <row r="101">
          <cell r="C101">
            <v>347</v>
          </cell>
          <cell r="D101" t="str">
            <v>I-2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  <cell r="M101">
            <v>1</v>
          </cell>
          <cell r="N101">
            <v>1</v>
          </cell>
          <cell r="O101">
            <v>1</v>
          </cell>
          <cell r="P101">
            <v>1</v>
          </cell>
          <cell r="Q101">
            <v>1</v>
          </cell>
          <cell r="R101">
            <v>1</v>
          </cell>
          <cell r="S101">
            <v>0</v>
          </cell>
          <cell r="T101">
            <v>1</v>
          </cell>
          <cell r="U101">
            <v>1</v>
          </cell>
          <cell r="V101">
            <v>16</v>
          </cell>
          <cell r="W101">
            <v>100</v>
          </cell>
        </row>
        <row r="102">
          <cell r="C102">
            <v>348</v>
          </cell>
          <cell r="D102" t="str">
            <v>I-2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1</v>
          </cell>
          <cell r="S102">
            <v>0</v>
          </cell>
          <cell r="T102">
            <v>1</v>
          </cell>
          <cell r="U102">
            <v>1</v>
          </cell>
          <cell r="V102">
            <v>16</v>
          </cell>
          <cell r="W102">
            <v>100</v>
          </cell>
        </row>
        <row r="103">
          <cell r="C103">
            <v>349</v>
          </cell>
          <cell r="D103" t="str">
            <v>I-2</v>
          </cell>
          <cell r="E103">
            <v>1</v>
          </cell>
          <cell r="F103">
            <v>1</v>
          </cell>
          <cell r="G103">
            <v>1</v>
          </cell>
          <cell r="H103">
            <v>1</v>
          </cell>
          <cell r="I103">
            <v>1</v>
          </cell>
          <cell r="J103">
            <v>1</v>
          </cell>
          <cell r="K103">
            <v>1</v>
          </cell>
          <cell r="L103">
            <v>1</v>
          </cell>
          <cell r="M103">
            <v>1</v>
          </cell>
          <cell r="N103">
            <v>1</v>
          </cell>
          <cell r="O103">
            <v>1</v>
          </cell>
          <cell r="P103">
            <v>1</v>
          </cell>
          <cell r="Q103">
            <v>1</v>
          </cell>
          <cell r="R103">
            <v>1</v>
          </cell>
          <cell r="S103">
            <v>0</v>
          </cell>
          <cell r="T103">
            <v>1</v>
          </cell>
          <cell r="U103">
            <v>1</v>
          </cell>
          <cell r="V103">
            <v>16</v>
          </cell>
          <cell r="W103">
            <v>100</v>
          </cell>
        </row>
        <row r="104">
          <cell r="C104">
            <v>350</v>
          </cell>
          <cell r="D104" t="str">
            <v>I-2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1</v>
          </cell>
          <cell r="J104">
            <v>1</v>
          </cell>
          <cell r="K104">
            <v>1</v>
          </cell>
          <cell r="L104">
            <v>1</v>
          </cell>
          <cell r="M104">
            <v>1</v>
          </cell>
          <cell r="N104">
            <v>1</v>
          </cell>
          <cell r="O104">
            <v>1</v>
          </cell>
          <cell r="P104">
            <v>1</v>
          </cell>
          <cell r="Q104">
            <v>1</v>
          </cell>
          <cell r="R104">
            <v>1</v>
          </cell>
          <cell r="S104">
            <v>0</v>
          </cell>
          <cell r="T104">
            <v>1</v>
          </cell>
          <cell r="U104">
            <v>1</v>
          </cell>
          <cell r="V104">
            <v>16</v>
          </cell>
          <cell r="W104">
            <v>100</v>
          </cell>
        </row>
        <row r="105">
          <cell r="C105">
            <v>351</v>
          </cell>
          <cell r="D105" t="str">
            <v>I-3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1</v>
          </cell>
          <cell r="J105">
            <v>1</v>
          </cell>
          <cell r="K105">
            <v>1</v>
          </cell>
          <cell r="L105">
            <v>1</v>
          </cell>
          <cell r="M105">
            <v>1</v>
          </cell>
          <cell r="N105">
            <v>1</v>
          </cell>
          <cell r="O105">
            <v>1</v>
          </cell>
          <cell r="P105">
            <v>1</v>
          </cell>
          <cell r="Q105">
            <v>1</v>
          </cell>
          <cell r="R105">
            <v>1</v>
          </cell>
          <cell r="S105">
            <v>1</v>
          </cell>
          <cell r="T105">
            <v>1</v>
          </cell>
          <cell r="U105">
            <v>1</v>
          </cell>
          <cell r="V105">
            <v>17</v>
          </cell>
          <cell r="W105">
            <v>100</v>
          </cell>
        </row>
        <row r="106">
          <cell r="C106">
            <v>352</v>
          </cell>
          <cell r="D106" t="str">
            <v>I-2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1</v>
          </cell>
          <cell r="J106">
            <v>1</v>
          </cell>
          <cell r="K106">
            <v>1</v>
          </cell>
          <cell r="L106">
            <v>1</v>
          </cell>
          <cell r="M106">
            <v>1</v>
          </cell>
          <cell r="N106">
            <v>1</v>
          </cell>
          <cell r="O106">
            <v>1</v>
          </cell>
          <cell r="P106">
            <v>1</v>
          </cell>
          <cell r="Q106">
            <v>1</v>
          </cell>
          <cell r="R106">
            <v>1</v>
          </cell>
          <cell r="S106">
            <v>0</v>
          </cell>
          <cell r="T106">
            <v>1</v>
          </cell>
          <cell r="U106">
            <v>1</v>
          </cell>
          <cell r="V106">
            <v>16</v>
          </cell>
          <cell r="W106">
            <v>100</v>
          </cell>
        </row>
        <row r="107">
          <cell r="C107">
            <v>353</v>
          </cell>
          <cell r="D107" t="str">
            <v>I-1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1</v>
          </cell>
          <cell r="J107">
            <v>1</v>
          </cell>
          <cell r="K107">
            <v>1</v>
          </cell>
          <cell r="L107">
            <v>1</v>
          </cell>
          <cell r="M107">
            <v>1</v>
          </cell>
          <cell r="N107">
            <v>1</v>
          </cell>
          <cell r="O107">
            <v>1</v>
          </cell>
          <cell r="P107">
            <v>1</v>
          </cell>
          <cell r="Q107">
            <v>1</v>
          </cell>
          <cell r="R107">
            <v>1</v>
          </cell>
          <cell r="S107">
            <v>0</v>
          </cell>
          <cell r="T107">
            <v>1</v>
          </cell>
          <cell r="U107">
            <v>1</v>
          </cell>
          <cell r="V107">
            <v>16</v>
          </cell>
          <cell r="W107">
            <v>100</v>
          </cell>
        </row>
        <row r="108">
          <cell r="C108">
            <v>6711</v>
          </cell>
          <cell r="D108" t="str">
            <v>I-2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1</v>
          </cell>
          <cell r="M108">
            <v>1</v>
          </cell>
          <cell r="N108">
            <v>1</v>
          </cell>
          <cell r="O108">
            <v>1</v>
          </cell>
          <cell r="P108">
            <v>1</v>
          </cell>
          <cell r="Q108">
            <v>1</v>
          </cell>
          <cell r="R108">
            <v>1</v>
          </cell>
          <cell r="S108">
            <v>0</v>
          </cell>
          <cell r="T108">
            <v>1</v>
          </cell>
          <cell r="U108">
            <v>1</v>
          </cell>
          <cell r="V108">
            <v>16</v>
          </cell>
          <cell r="W108">
            <v>100</v>
          </cell>
        </row>
        <row r="109">
          <cell r="C109">
            <v>6712</v>
          </cell>
          <cell r="D109" t="str">
            <v>I-1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  <cell r="M109">
            <v>1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0</v>
          </cell>
          <cell r="T109">
            <v>1</v>
          </cell>
          <cell r="U109">
            <v>1</v>
          </cell>
          <cell r="V109">
            <v>16</v>
          </cell>
          <cell r="W109">
            <v>100</v>
          </cell>
        </row>
        <row r="110">
          <cell r="C110">
            <v>6716</v>
          </cell>
          <cell r="D110" t="str">
            <v>I-3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  <cell r="S110">
            <v>1</v>
          </cell>
          <cell r="T110">
            <v>1</v>
          </cell>
          <cell r="U110">
            <v>1</v>
          </cell>
          <cell r="V110">
            <v>17</v>
          </cell>
          <cell r="W110">
            <v>100</v>
          </cell>
        </row>
        <row r="111">
          <cell r="C111">
            <v>7361</v>
          </cell>
          <cell r="D111" t="str">
            <v>I-2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1</v>
          </cell>
          <cell r="J111">
            <v>1</v>
          </cell>
          <cell r="K111">
            <v>1</v>
          </cell>
          <cell r="L111">
            <v>1</v>
          </cell>
          <cell r="M111">
            <v>1</v>
          </cell>
          <cell r="N111">
            <v>1</v>
          </cell>
          <cell r="O111">
            <v>1</v>
          </cell>
          <cell r="P111">
            <v>1</v>
          </cell>
          <cell r="Q111">
            <v>1</v>
          </cell>
          <cell r="R111">
            <v>1</v>
          </cell>
          <cell r="S111">
            <v>0</v>
          </cell>
          <cell r="T111">
            <v>1</v>
          </cell>
          <cell r="U111">
            <v>1</v>
          </cell>
          <cell r="V111">
            <v>16</v>
          </cell>
          <cell r="W111">
            <v>100</v>
          </cell>
        </row>
        <row r="112">
          <cell r="C112">
            <v>7371</v>
          </cell>
          <cell r="D112" t="str">
            <v>I-2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1</v>
          </cell>
          <cell r="J112">
            <v>1</v>
          </cell>
          <cell r="K112">
            <v>1</v>
          </cell>
          <cell r="L112">
            <v>1</v>
          </cell>
          <cell r="M112">
            <v>1</v>
          </cell>
          <cell r="N112">
            <v>1</v>
          </cell>
          <cell r="O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0</v>
          </cell>
          <cell r="T112">
            <v>1</v>
          </cell>
          <cell r="U112">
            <v>1</v>
          </cell>
          <cell r="V112">
            <v>16</v>
          </cell>
          <cell r="W112">
            <v>100</v>
          </cell>
        </row>
        <row r="113">
          <cell r="C113">
            <v>14383</v>
          </cell>
          <cell r="D113" t="str">
            <v>I-2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1</v>
          </cell>
          <cell r="J113">
            <v>1</v>
          </cell>
          <cell r="K113">
            <v>1</v>
          </cell>
          <cell r="L113">
            <v>1</v>
          </cell>
          <cell r="M113">
            <v>1</v>
          </cell>
          <cell r="N113">
            <v>1</v>
          </cell>
          <cell r="O113">
            <v>1</v>
          </cell>
          <cell r="P113">
            <v>1</v>
          </cell>
          <cell r="Q113">
            <v>1</v>
          </cell>
          <cell r="R113">
            <v>1</v>
          </cell>
          <cell r="S113">
            <v>0</v>
          </cell>
          <cell r="T113">
            <v>1</v>
          </cell>
          <cell r="U113">
            <v>1</v>
          </cell>
          <cell r="V113">
            <v>16</v>
          </cell>
          <cell r="W113">
            <v>100</v>
          </cell>
        </row>
        <row r="114">
          <cell r="C114">
            <v>440</v>
          </cell>
          <cell r="D114" t="str">
            <v>I-2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1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0</v>
          </cell>
          <cell r="T114">
            <v>1</v>
          </cell>
          <cell r="U114">
            <v>1</v>
          </cell>
          <cell r="V114">
            <v>16</v>
          </cell>
          <cell r="W114">
            <v>100</v>
          </cell>
        </row>
        <row r="115">
          <cell r="C115">
            <v>443</v>
          </cell>
          <cell r="D115" t="str">
            <v>I-3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1</v>
          </cell>
          <cell r="J115">
            <v>1</v>
          </cell>
          <cell r="K115">
            <v>1</v>
          </cell>
          <cell r="L115">
            <v>1</v>
          </cell>
          <cell r="M115">
            <v>1</v>
          </cell>
          <cell r="N115">
            <v>1</v>
          </cell>
          <cell r="O115">
            <v>1</v>
          </cell>
          <cell r="P115">
            <v>1</v>
          </cell>
          <cell r="Q115">
            <v>1</v>
          </cell>
          <cell r="R115">
            <v>1</v>
          </cell>
          <cell r="S115">
            <v>1</v>
          </cell>
          <cell r="T115">
            <v>1</v>
          </cell>
          <cell r="U115">
            <v>1</v>
          </cell>
          <cell r="V115">
            <v>17</v>
          </cell>
          <cell r="W115">
            <v>100</v>
          </cell>
        </row>
        <row r="116">
          <cell r="C116">
            <v>444</v>
          </cell>
          <cell r="D116" t="str">
            <v>I-1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1</v>
          </cell>
          <cell r="J116">
            <v>1</v>
          </cell>
          <cell r="K116">
            <v>1</v>
          </cell>
          <cell r="L116">
            <v>1</v>
          </cell>
          <cell r="M116">
            <v>1</v>
          </cell>
          <cell r="N116">
            <v>1</v>
          </cell>
          <cell r="O116">
            <v>1</v>
          </cell>
          <cell r="P116">
            <v>1</v>
          </cell>
          <cell r="Q116">
            <v>1</v>
          </cell>
          <cell r="R116">
            <v>1</v>
          </cell>
          <cell r="S116">
            <v>0</v>
          </cell>
          <cell r="T116">
            <v>1</v>
          </cell>
          <cell r="U116">
            <v>1</v>
          </cell>
          <cell r="V116">
            <v>16</v>
          </cell>
          <cell r="W116">
            <v>100</v>
          </cell>
        </row>
        <row r="117">
          <cell r="C117">
            <v>445</v>
          </cell>
          <cell r="D117" t="str">
            <v>I-3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1</v>
          </cell>
          <cell r="V117">
            <v>17</v>
          </cell>
          <cell r="W117">
            <v>100</v>
          </cell>
        </row>
        <row r="118">
          <cell r="C118">
            <v>446</v>
          </cell>
          <cell r="D118" t="str">
            <v>I-2</v>
          </cell>
          <cell r="E118">
            <v>1</v>
          </cell>
          <cell r="F118">
            <v>1</v>
          </cell>
          <cell r="G118">
            <v>1</v>
          </cell>
          <cell r="H118">
            <v>1</v>
          </cell>
          <cell r="I118">
            <v>1</v>
          </cell>
          <cell r="J118">
            <v>1</v>
          </cell>
          <cell r="K118">
            <v>1</v>
          </cell>
          <cell r="L118">
            <v>1</v>
          </cell>
          <cell r="M118">
            <v>1</v>
          </cell>
          <cell r="N118">
            <v>1</v>
          </cell>
          <cell r="O118">
            <v>1</v>
          </cell>
          <cell r="P118">
            <v>1</v>
          </cell>
          <cell r="Q118">
            <v>1</v>
          </cell>
          <cell r="R118">
            <v>1</v>
          </cell>
          <cell r="S118">
            <v>0</v>
          </cell>
          <cell r="T118">
            <v>1</v>
          </cell>
          <cell r="U118">
            <v>1</v>
          </cell>
          <cell r="V118">
            <v>16</v>
          </cell>
          <cell r="W118">
            <v>100</v>
          </cell>
        </row>
        <row r="119">
          <cell r="C119">
            <v>447</v>
          </cell>
          <cell r="D119" t="str">
            <v>I-2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J119">
            <v>1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  <cell r="P119">
            <v>1</v>
          </cell>
          <cell r="Q119">
            <v>1</v>
          </cell>
          <cell r="R119">
            <v>1</v>
          </cell>
          <cell r="S119">
            <v>0</v>
          </cell>
          <cell r="T119">
            <v>1</v>
          </cell>
          <cell r="U119">
            <v>1</v>
          </cell>
          <cell r="V119">
            <v>16</v>
          </cell>
          <cell r="W119">
            <v>100</v>
          </cell>
        </row>
        <row r="120">
          <cell r="C120">
            <v>448</v>
          </cell>
          <cell r="D120" t="str">
            <v>I-2</v>
          </cell>
          <cell r="E120">
            <v>1</v>
          </cell>
          <cell r="F120">
            <v>1</v>
          </cell>
          <cell r="G120">
            <v>1</v>
          </cell>
          <cell r="H120">
            <v>1</v>
          </cell>
          <cell r="I120">
            <v>1</v>
          </cell>
          <cell r="J120">
            <v>1</v>
          </cell>
          <cell r="K120">
            <v>1</v>
          </cell>
          <cell r="L120">
            <v>1</v>
          </cell>
          <cell r="M120">
            <v>1</v>
          </cell>
          <cell r="N120">
            <v>1</v>
          </cell>
          <cell r="O120">
            <v>1</v>
          </cell>
          <cell r="P120">
            <v>1</v>
          </cell>
          <cell r="Q120">
            <v>1</v>
          </cell>
          <cell r="R120">
            <v>1</v>
          </cell>
          <cell r="S120">
            <v>0</v>
          </cell>
          <cell r="T120">
            <v>1</v>
          </cell>
          <cell r="U120">
            <v>1</v>
          </cell>
          <cell r="V120">
            <v>16</v>
          </cell>
          <cell r="W120">
            <v>100</v>
          </cell>
        </row>
        <row r="121">
          <cell r="C121">
            <v>449</v>
          </cell>
          <cell r="D121" t="str">
            <v>I-1</v>
          </cell>
          <cell r="E121">
            <v>1</v>
          </cell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J121">
            <v>1</v>
          </cell>
          <cell r="K121">
            <v>1</v>
          </cell>
          <cell r="L121">
            <v>1</v>
          </cell>
          <cell r="M121">
            <v>1</v>
          </cell>
          <cell r="N121">
            <v>1</v>
          </cell>
          <cell r="O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0</v>
          </cell>
          <cell r="T121">
            <v>1</v>
          </cell>
          <cell r="U121">
            <v>1</v>
          </cell>
          <cell r="V121">
            <v>16</v>
          </cell>
          <cell r="W121">
            <v>100</v>
          </cell>
        </row>
        <row r="122">
          <cell r="C122">
            <v>450</v>
          </cell>
          <cell r="D122" t="str">
            <v>I-1</v>
          </cell>
          <cell r="E122">
            <v>1</v>
          </cell>
          <cell r="F122">
            <v>1</v>
          </cell>
          <cell r="G122">
            <v>1</v>
          </cell>
          <cell r="H122">
            <v>1</v>
          </cell>
          <cell r="I122">
            <v>1</v>
          </cell>
          <cell r="J122">
            <v>1</v>
          </cell>
          <cell r="K122">
            <v>1</v>
          </cell>
          <cell r="L122">
            <v>1</v>
          </cell>
          <cell r="M122">
            <v>1</v>
          </cell>
          <cell r="N122">
            <v>1</v>
          </cell>
          <cell r="O122">
            <v>1</v>
          </cell>
          <cell r="P122">
            <v>1</v>
          </cell>
          <cell r="Q122">
            <v>1</v>
          </cell>
          <cell r="R122">
            <v>1</v>
          </cell>
          <cell r="S122">
            <v>0</v>
          </cell>
          <cell r="T122">
            <v>1</v>
          </cell>
          <cell r="U122">
            <v>1</v>
          </cell>
          <cell r="V122">
            <v>16</v>
          </cell>
          <cell r="W122">
            <v>100</v>
          </cell>
        </row>
        <row r="123">
          <cell r="C123">
            <v>451</v>
          </cell>
          <cell r="D123" t="str">
            <v>I-1</v>
          </cell>
          <cell r="E123">
            <v>1</v>
          </cell>
          <cell r="F123">
            <v>1</v>
          </cell>
          <cell r="G123">
            <v>1</v>
          </cell>
          <cell r="H123">
            <v>1</v>
          </cell>
          <cell r="I123">
            <v>1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1</v>
          </cell>
          <cell r="S123">
            <v>0</v>
          </cell>
          <cell r="T123">
            <v>1</v>
          </cell>
          <cell r="U123">
            <v>1</v>
          </cell>
          <cell r="V123">
            <v>16</v>
          </cell>
          <cell r="W123">
            <v>100</v>
          </cell>
        </row>
        <row r="124">
          <cell r="C124">
            <v>452</v>
          </cell>
          <cell r="D124" t="str">
            <v>I-2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0</v>
          </cell>
          <cell r="T124">
            <v>1</v>
          </cell>
          <cell r="U124">
            <v>1</v>
          </cell>
          <cell r="V124">
            <v>16</v>
          </cell>
          <cell r="W124">
            <v>100</v>
          </cell>
        </row>
        <row r="125">
          <cell r="C125">
            <v>453</v>
          </cell>
          <cell r="D125" t="str">
            <v>I-1</v>
          </cell>
          <cell r="E125">
            <v>1</v>
          </cell>
          <cell r="F125">
            <v>1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1</v>
          </cell>
          <cell r="S125">
            <v>0</v>
          </cell>
          <cell r="T125">
            <v>1</v>
          </cell>
          <cell r="U125">
            <v>1</v>
          </cell>
          <cell r="V125">
            <v>16</v>
          </cell>
          <cell r="W125">
            <v>100</v>
          </cell>
        </row>
        <row r="126">
          <cell r="C126">
            <v>454</v>
          </cell>
          <cell r="D126" t="str">
            <v>I-2</v>
          </cell>
          <cell r="E126">
            <v>1</v>
          </cell>
          <cell r="F126">
            <v>1</v>
          </cell>
          <cell r="G126">
            <v>1</v>
          </cell>
          <cell r="H126">
            <v>1</v>
          </cell>
          <cell r="I126">
            <v>1</v>
          </cell>
          <cell r="J126">
            <v>1</v>
          </cell>
          <cell r="K126">
            <v>1</v>
          </cell>
          <cell r="L126">
            <v>1</v>
          </cell>
          <cell r="M126">
            <v>1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1</v>
          </cell>
          <cell r="S126">
            <v>0</v>
          </cell>
          <cell r="T126">
            <v>1</v>
          </cell>
          <cell r="U126">
            <v>1</v>
          </cell>
          <cell r="V126">
            <v>16</v>
          </cell>
          <cell r="W126">
            <v>100</v>
          </cell>
        </row>
        <row r="127">
          <cell r="C127">
            <v>455</v>
          </cell>
          <cell r="D127" t="str">
            <v>I-1</v>
          </cell>
          <cell r="E127">
            <v>1</v>
          </cell>
          <cell r="F127">
            <v>1</v>
          </cell>
          <cell r="G127">
            <v>1</v>
          </cell>
          <cell r="H127">
            <v>1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0</v>
          </cell>
          <cell r="T127">
            <v>1</v>
          </cell>
          <cell r="U127">
            <v>1</v>
          </cell>
          <cell r="V127">
            <v>16</v>
          </cell>
          <cell r="W127">
            <v>100</v>
          </cell>
        </row>
        <row r="128">
          <cell r="C128">
            <v>456</v>
          </cell>
          <cell r="D128" t="str">
            <v>I-1</v>
          </cell>
          <cell r="E128">
            <v>1</v>
          </cell>
          <cell r="F128">
            <v>1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0</v>
          </cell>
          <cell r="T128">
            <v>1</v>
          </cell>
          <cell r="U128">
            <v>1</v>
          </cell>
          <cell r="V128">
            <v>16</v>
          </cell>
          <cell r="W128">
            <v>100</v>
          </cell>
        </row>
        <row r="129">
          <cell r="C129">
            <v>457</v>
          </cell>
          <cell r="D129" t="str">
            <v>I-2</v>
          </cell>
          <cell r="E129">
            <v>1</v>
          </cell>
          <cell r="F129">
            <v>1</v>
          </cell>
          <cell r="G129">
            <v>1</v>
          </cell>
          <cell r="H129">
            <v>1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0</v>
          </cell>
          <cell r="T129">
            <v>1</v>
          </cell>
          <cell r="U129">
            <v>1</v>
          </cell>
          <cell r="V129">
            <v>16</v>
          </cell>
          <cell r="W129">
            <v>100</v>
          </cell>
        </row>
        <row r="130">
          <cell r="C130">
            <v>458</v>
          </cell>
          <cell r="D130" t="str">
            <v>I-1</v>
          </cell>
          <cell r="E130">
            <v>1</v>
          </cell>
          <cell r="F130">
            <v>1</v>
          </cell>
          <cell r="G130">
            <v>1</v>
          </cell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>
            <v>1</v>
          </cell>
          <cell r="R130">
            <v>1</v>
          </cell>
          <cell r="S130">
            <v>0</v>
          </cell>
          <cell r="T130">
            <v>1</v>
          </cell>
          <cell r="U130">
            <v>1</v>
          </cell>
          <cell r="V130">
            <v>16</v>
          </cell>
          <cell r="W130">
            <v>100</v>
          </cell>
        </row>
        <row r="131">
          <cell r="C131">
            <v>6880</v>
          </cell>
          <cell r="D131" t="str">
            <v>I-2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  <cell r="S131">
            <v>0</v>
          </cell>
          <cell r="T131">
            <v>1</v>
          </cell>
          <cell r="U131">
            <v>1</v>
          </cell>
          <cell r="V131">
            <v>16</v>
          </cell>
          <cell r="W131">
            <v>100</v>
          </cell>
        </row>
        <row r="132">
          <cell r="C132">
            <v>11138</v>
          </cell>
          <cell r="D132" t="str">
            <v>I-1</v>
          </cell>
          <cell r="E132">
            <v>1</v>
          </cell>
          <cell r="F132">
            <v>1</v>
          </cell>
          <cell r="G132">
            <v>1</v>
          </cell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1</v>
          </cell>
          <cell r="S132">
            <v>0</v>
          </cell>
          <cell r="T132">
            <v>1</v>
          </cell>
          <cell r="U132">
            <v>1</v>
          </cell>
          <cell r="V132">
            <v>16</v>
          </cell>
          <cell r="W132">
            <v>100</v>
          </cell>
        </row>
        <row r="133">
          <cell r="C133">
            <v>21797</v>
          </cell>
          <cell r="D133" t="str">
            <v>I-1</v>
          </cell>
          <cell r="E133">
            <v>1</v>
          </cell>
          <cell r="F133">
            <v>1</v>
          </cell>
          <cell r="G133">
            <v>1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  <cell r="M133">
            <v>1</v>
          </cell>
          <cell r="N133">
            <v>1</v>
          </cell>
          <cell r="O133">
            <v>1</v>
          </cell>
          <cell r="P133">
            <v>1</v>
          </cell>
          <cell r="Q133">
            <v>1</v>
          </cell>
          <cell r="R133">
            <v>1</v>
          </cell>
          <cell r="S133">
            <v>0</v>
          </cell>
          <cell r="T133">
            <v>1</v>
          </cell>
          <cell r="U133">
            <v>1</v>
          </cell>
          <cell r="V133">
            <v>16</v>
          </cell>
          <cell r="W133">
            <v>100</v>
          </cell>
        </row>
        <row r="134">
          <cell r="C134">
            <v>21800</v>
          </cell>
          <cell r="D134" t="str">
            <v>I-1</v>
          </cell>
          <cell r="E134">
            <v>1</v>
          </cell>
          <cell r="F134">
            <v>1</v>
          </cell>
          <cell r="G134">
            <v>1</v>
          </cell>
          <cell r="H134">
            <v>1</v>
          </cell>
          <cell r="I134">
            <v>1</v>
          </cell>
          <cell r="J134">
            <v>1</v>
          </cell>
          <cell r="K134">
            <v>1</v>
          </cell>
          <cell r="L134">
            <v>1</v>
          </cell>
          <cell r="M134">
            <v>1</v>
          </cell>
          <cell r="N134">
            <v>1</v>
          </cell>
          <cell r="O134">
            <v>1</v>
          </cell>
          <cell r="P134">
            <v>1</v>
          </cell>
          <cell r="Q134">
            <v>1</v>
          </cell>
          <cell r="R134">
            <v>1</v>
          </cell>
          <cell r="S134">
            <v>0</v>
          </cell>
          <cell r="T134">
            <v>1</v>
          </cell>
          <cell r="U134">
            <v>1</v>
          </cell>
          <cell r="V134">
            <v>16</v>
          </cell>
          <cell r="W134">
            <v>100</v>
          </cell>
        </row>
        <row r="135">
          <cell r="C135">
            <v>21801</v>
          </cell>
          <cell r="D135" t="str">
            <v>I-1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1</v>
          </cell>
          <cell r="L135">
            <v>1</v>
          </cell>
          <cell r="M135">
            <v>1</v>
          </cell>
          <cell r="N135">
            <v>1</v>
          </cell>
          <cell r="O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0</v>
          </cell>
          <cell r="T135">
            <v>1</v>
          </cell>
          <cell r="U135">
            <v>1</v>
          </cell>
          <cell r="V135">
            <v>16</v>
          </cell>
          <cell r="W135">
            <v>100</v>
          </cell>
        </row>
        <row r="136">
          <cell r="C136">
            <v>21802</v>
          </cell>
          <cell r="D136" t="str">
            <v>I-1</v>
          </cell>
          <cell r="E136">
            <v>1</v>
          </cell>
          <cell r="F136">
            <v>1</v>
          </cell>
          <cell r="G136">
            <v>1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1</v>
          </cell>
          <cell r="M136">
            <v>1</v>
          </cell>
          <cell r="N136">
            <v>1</v>
          </cell>
          <cell r="O136">
            <v>1</v>
          </cell>
          <cell r="P136">
            <v>1</v>
          </cell>
          <cell r="Q136">
            <v>1</v>
          </cell>
          <cell r="R136">
            <v>1</v>
          </cell>
          <cell r="S136">
            <v>0</v>
          </cell>
          <cell r="T136">
            <v>1</v>
          </cell>
          <cell r="U136">
            <v>1</v>
          </cell>
          <cell r="V136">
            <v>16</v>
          </cell>
          <cell r="W136">
            <v>100</v>
          </cell>
        </row>
        <row r="137">
          <cell r="C137">
            <v>21803</v>
          </cell>
          <cell r="D137" t="str">
            <v>I-1</v>
          </cell>
          <cell r="E137">
            <v>1</v>
          </cell>
          <cell r="F137">
            <v>1</v>
          </cell>
          <cell r="G137">
            <v>1</v>
          </cell>
          <cell r="H137">
            <v>1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0</v>
          </cell>
          <cell r="T137">
            <v>1</v>
          </cell>
          <cell r="U137">
            <v>1</v>
          </cell>
          <cell r="V137">
            <v>16</v>
          </cell>
          <cell r="W137">
            <v>100</v>
          </cell>
        </row>
        <row r="138">
          <cell r="C138">
            <v>21804</v>
          </cell>
          <cell r="D138" t="str">
            <v>I-1</v>
          </cell>
          <cell r="E138">
            <v>1</v>
          </cell>
          <cell r="F138">
            <v>1</v>
          </cell>
          <cell r="G138">
            <v>1</v>
          </cell>
          <cell r="H138">
            <v>1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0</v>
          </cell>
          <cell r="T138">
            <v>1</v>
          </cell>
          <cell r="U138">
            <v>1</v>
          </cell>
          <cell r="V138">
            <v>16</v>
          </cell>
          <cell r="W138">
            <v>100</v>
          </cell>
        </row>
        <row r="139">
          <cell r="C139">
            <v>21805</v>
          </cell>
          <cell r="D139" t="str">
            <v>I-1</v>
          </cell>
          <cell r="E139">
            <v>1</v>
          </cell>
          <cell r="F139">
            <v>1</v>
          </cell>
          <cell r="G139">
            <v>1</v>
          </cell>
          <cell r="H139">
            <v>1</v>
          </cell>
          <cell r="I139">
            <v>1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  <cell r="N139">
            <v>1</v>
          </cell>
          <cell r="O139">
            <v>1</v>
          </cell>
          <cell r="P139">
            <v>1</v>
          </cell>
          <cell r="Q139">
            <v>1</v>
          </cell>
          <cell r="R139">
            <v>1</v>
          </cell>
          <cell r="S139">
            <v>0</v>
          </cell>
          <cell r="T139">
            <v>1</v>
          </cell>
          <cell r="U139">
            <v>1</v>
          </cell>
          <cell r="V139">
            <v>16</v>
          </cell>
          <cell r="W139">
            <v>100</v>
          </cell>
        </row>
        <row r="140">
          <cell r="C140">
            <v>21806</v>
          </cell>
          <cell r="D140" t="str">
            <v>I-1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1</v>
          </cell>
          <cell r="J140">
            <v>1</v>
          </cell>
          <cell r="K140">
            <v>1</v>
          </cell>
          <cell r="L140">
            <v>1</v>
          </cell>
          <cell r="M140">
            <v>1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  <cell r="S140">
            <v>0</v>
          </cell>
          <cell r="T140">
            <v>1</v>
          </cell>
          <cell r="U140">
            <v>1</v>
          </cell>
          <cell r="V140">
            <v>16</v>
          </cell>
          <cell r="W140">
            <v>100</v>
          </cell>
        </row>
        <row r="141">
          <cell r="C141">
            <v>21814</v>
          </cell>
          <cell r="D141" t="str">
            <v>I-1</v>
          </cell>
          <cell r="E141">
            <v>1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  <cell r="S141">
            <v>0</v>
          </cell>
          <cell r="T141">
            <v>1</v>
          </cell>
          <cell r="U141">
            <v>1</v>
          </cell>
          <cell r="V141">
            <v>16</v>
          </cell>
          <cell r="W141">
            <v>100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9" sqref="A9:F16"/>
    </sheetView>
  </sheetViews>
  <sheetFormatPr baseColWidth="10" defaultRowHeight="14.4" x14ac:dyDescent="0.3"/>
  <cols>
    <col min="1" max="1" width="33.88671875" bestFit="1" customWidth="1"/>
    <col min="3" max="3" width="15" customWidth="1"/>
    <col min="4" max="4" width="13.88671875" customWidth="1"/>
    <col min="5" max="5" width="16.6640625" customWidth="1"/>
    <col min="6" max="6" width="15.5546875" customWidth="1"/>
  </cols>
  <sheetData>
    <row r="1" spans="1:9" ht="18" x14ac:dyDescent="0.35">
      <c r="A1" s="41" t="s">
        <v>257</v>
      </c>
      <c r="B1" s="41"/>
      <c r="C1" s="41"/>
      <c r="D1" s="41"/>
      <c r="E1" s="41"/>
      <c r="F1" s="41"/>
      <c r="G1" s="38"/>
      <c r="H1" s="38"/>
      <c r="I1" s="38"/>
    </row>
    <row r="2" spans="1:9" ht="14.4" customHeight="1" x14ac:dyDescent="0.3">
      <c r="A2" s="40" t="s">
        <v>258</v>
      </c>
      <c r="B2" s="40"/>
      <c r="C2" s="40"/>
      <c r="D2" s="40"/>
      <c r="E2" s="40"/>
      <c r="F2" s="40"/>
      <c r="G2" s="37"/>
      <c r="H2" s="37"/>
      <c r="I2" s="37"/>
    </row>
    <row r="3" spans="1:9" x14ac:dyDescent="0.3">
      <c r="A3" s="40"/>
      <c r="B3" s="40"/>
      <c r="C3" s="40"/>
      <c r="D3" s="40"/>
      <c r="E3" s="40"/>
      <c r="F3" s="40"/>
      <c r="G3" s="37"/>
      <c r="H3" s="37"/>
      <c r="I3" s="37"/>
    </row>
    <row r="4" spans="1:9" x14ac:dyDescent="0.3">
      <c r="A4" s="40"/>
      <c r="B4" s="40"/>
      <c r="C4" s="40"/>
      <c r="D4" s="40"/>
      <c r="E4" s="40"/>
      <c r="F4" s="40"/>
      <c r="G4" s="37"/>
      <c r="H4" s="37"/>
      <c r="I4" s="37"/>
    </row>
    <row r="5" spans="1:9" x14ac:dyDescent="0.3">
      <c r="A5" s="40"/>
      <c r="B5" s="40"/>
      <c r="C5" s="40"/>
      <c r="D5" s="40"/>
      <c r="E5" s="40"/>
      <c r="F5" s="40"/>
      <c r="G5" s="37"/>
      <c r="H5" s="37"/>
      <c r="I5" s="37"/>
    </row>
    <row r="6" spans="1:9" x14ac:dyDescent="0.3">
      <c r="A6" s="40"/>
      <c r="B6" s="40"/>
      <c r="C6" s="40"/>
      <c r="D6" s="40"/>
      <c r="E6" s="40"/>
      <c r="F6" s="40"/>
      <c r="G6" s="37"/>
      <c r="H6" s="37"/>
      <c r="I6" s="37"/>
    </row>
    <row r="7" spans="1:9" x14ac:dyDescent="0.3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3">
      <c r="A8" s="39" t="s">
        <v>259</v>
      </c>
      <c r="B8" s="35"/>
      <c r="C8" s="35"/>
      <c r="D8" s="35"/>
      <c r="E8" s="35"/>
      <c r="F8" s="35"/>
      <c r="G8" s="35"/>
      <c r="H8" s="35"/>
      <c r="I8" s="35"/>
    </row>
    <row r="9" spans="1:9" ht="75" customHeight="1" x14ac:dyDescent="0.3">
      <c r="A9" s="66" t="s">
        <v>249</v>
      </c>
      <c r="B9" s="67" t="s">
        <v>251</v>
      </c>
      <c r="C9" s="67" t="s">
        <v>253</v>
      </c>
      <c r="D9" s="67" t="s">
        <v>252</v>
      </c>
      <c r="E9" s="67" t="s">
        <v>254</v>
      </c>
      <c r="F9" s="67" t="s">
        <v>255</v>
      </c>
    </row>
    <row r="10" spans="1:9" x14ac:dyDescent="0.3">
      <c r="A10" s="68"/>
      <c r="B10" s="67"/>
      <c r="C10" s="67"/>
      <c r="D10" s="67"/>
      <c r="E10" s="67"/>
      <c r="F10" s="67"/>
    </row>
    <row r="11" spans="1:9" x14ac:dyDescent="0.3">
      <c r="A11" s="33" t="s">
        <v>260</v>
      </c>
      <c r="B11" s="21">
        <v>23</v>
      </c>
      <c r="C11" s="21">
        <v>100</v>
      </c>
      <c r="D11" s="21">
        <v>100</v>
      </c>
      <c r="E11" s="21">
        <v>23</v>
      </c>
      <c r="F11" s="21">
        <v>100</v>
      </c>
    </row>
    <row r="12" spans="1:9" x14ac:dyDescent="0.3">
      <c r="A12" s="33" t="s">
        <v>263</v>
      </c>
      <c r="B12" s="21">
        <v>22</v>
      </c>
      <c r="C12" s="21">
        <v>100</v>
      </c>
      <c r="D12" s="21">
        <v>98.5</v>
      </c>
      <c r="E12" s="21">
        <v>23</v>
      </c>
      <c r="F12" s="21">
        <v>100</v>
      </c>
    </row>
    <row r="13" spans="1:9" x14ac:dyDescent="0.3">
      <c r="A13" s="33" t="s">
        <v>262</v>
      </c>
      <c r="B13" s="21">
        <v>67</v>
      </c>
      <c r="C13" s="21">
        <v>92.53</v>
      </c>
      <c r="D13" s="21">
        <v>100</v>
      </c>
      <c r="E13" s="21">
        <v>63</v>
      </c>
      <c r="F13" s="21">
        <v>94.02</v>
      </c>
      <c r="G13" s="34"/>
    </row>
    <row r="14" spans="1:9" x14ac:dyDescent="0.3">
      <c r="A14" s="33" t="s">
        <v>261</v>
      </c>
      <c r="B14" s="21">
        <v>28</v>
      </c>
      <c r="C14" s="21">
        <v>93.1</v>
      </c>
      <c r="D14" s="21">
        <v>100</v>
      </c>
      <c r="E14" s="21">
        <v>29</v>
      </c>
      <c r="F14" s="21">
        <v>100</v>
      </c>
    </row>
    <row r="15" spans="1:9" x14ac:dyDescent="0.3">
      <c r="A15" s="69" t="s">
        <v>250</v>
      </c>
      <c r="B15" s="70">
        <f>SUM(B11:B14)</f>
        <v>140</v>
      </c>
      <c r="C15" s="71">
        <f>AVERAGE(C11:C14)</f>
        <v>96.407499999999999</v>
      </c>
      <c r="D15" s="70">
        <v>99.2</v>
      </c>
      <c r="E15" s="70">
        <f>SUM(E11:E14)</f>
        <v>138</v>
      </c>
      <c r="F15" s="71">
        <f>AVERAGE(F11:F14)</f>
        <v>98.504999999999995</v>
      </c>
    </row>
    <row r="16" spans="1:9" x14ac:dyDescent="0.3">
      <c r="A16" s="36" t="s">
        <v>256</v>
      </c>
    </row>
  </sheetData>
  <mergeCells count="8">
    <mergeCell ref="F9:F10"/>
    <mergeCell ref="A2:F6"/>
    <mergeCell ref="A1:F1"/>
    <mergeCell ref="A9:A10"/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S200"/>
  <sheetViews>
    <sheetView zoomScale="60" zoomScaleNormal="60" workbookViewId="0">
      <pane ySplit="3" topLeftCell="A72" activePane="bottomLeft" state="frozen"/>
      <selection pane="bottomLeft" activeCell="B105" sqref="B105"/>
    </sheetView>
  </sheetViews>
  <sheetFormatPr baseColWidth="10" defaultRowHeight="14.4" x14ac:dyDescent="0.3"/>
  <cols>
    <col min="2" max="2" width="47" customWidth="1"/>
    <col min="3" max="3" width="12.6640625" customWidth="1"/>
    <col min="4" max="4" width="45.5546875" customWidth="1"/>
    <col min="5" max="5" width="10.33203125" customWidth="1"/>
    <col min="6" max="12" width="3.6640625" bestFit="1" customWidth="1"/>
    <col min="13" max="13" width="6.5546875" bestFit="1" customWidth="1"/>
    <col min="14" max="14" width="4.5546875" customWidth="1"/>
    <col min="15" max="15" width="6.5546875" bestFit="1" customWidth="1"/>
    <col min="16" max="16" width="3.6640625" bestFit="1" customWidth="1"/>
    <col min="17" max="17" width="4.6640625" customWidth="1"/>
    <col min="18" max="24" width="3.6640625" bestFit="1" customWidth="1"/>
    <col min="25" max="25" width="14.109375" customWidth="1"/>
    <col min="26" max="44" width="5.6640625" customWidth="1"/>
    <col min="45" max="45" width="15.44140625" customWidth="1"/>
  </cols>
  <sheetData>
    <row r="1" spans="1:45" ht="24.75" customHeight="1" thickTop="1" thickBot="1" x14ac:dyDescent="0.5">
      <c r="A1" s="52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 t="s">
        <v>27</v>
      </c>
      <c r="Z1" s="44" t="s">
        <v>247</v>
      </c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2" t="s">
        <v>248</v>
      </c>
    </row>
    <row r="2" spans="1:45" ht="19.5" customHeight="1" thickTop="1" thickBot="1" x14ac:dyDescent="0.35">
      <c r="A2" s="53"/>
      <c r="B2" s="55" t="s">
        <v>1</v>
      </c>
      <c r="C2" s="57" t="s">
        <v>2</v>
      </c>
      <c r="D2" s="58"/>
      <c r="E2" s="61" t="s">
        <v>22</v>
      </c>
      <c r="F2" s="63" t="s">
        <v>23</v>
      </c>
      <c r="G2" s="64"/>
      <c r="H2" s="64"/>
      <c r="I2" s="65"/>
      <c r="J2" s="45" t="s">
        <v>24</v>
      </c>
      <c r="K2" s="46"/>
      <c r="L2" s="46"/>
      <c r="M2" s="46"/>
      <c r="N2" s="46"/>
      <c r="O2" s="47"/>
      <c r="P2" s="48" t="s">
        <v>25</v>
      </c>
      <c r="Q2" s="48"/>
      <c r="R2" s="48"/>
      <c r="S2" s="48"/>
      <c r="T2" s="48"/>
      <c r="U2" s="48"/>
      <c r="V2" s="48"/>
      <c r="W2" s="48"/>
      <c r="X2" s="48"/>
      <c r="Y2" s="5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3"/>
    </row>
    <row r="3" spans="1:45" ht="195.75" customHeight="1" thickTop="1" thickBot="1" x14ac:dyDescent="0.35">
      <c r="A3" s="54"/>
      <c r="B3" s="56"/>
      <c r="C3" s="59"/>
      <c r="D3" s="60"/>
      <c r="E3" s="62"/>
      <c r="F3" s="2" t="s">
        <v>3</v>
      </c>
      <c r="G3" s="3" t="s">
        <v>4</v>
      </c>
      <c r="H3" s="23" t="s">
        <v>5</v>
      </c>
      <c r="I3" s="4" t="s">
        <v>6</v>
      </c>
      <c r="J3" s="2" t="s">
        <v>7</v>
      </c>
      <c r="K3" s="3" t="s">
        <v>8</v>
      </c>
      <c r="L3" s="3" t="s">
        <v>9</v>
      </c>
      <c r="M3" s="3" t="s">
        <v>10</v>
      </c>
      <c r="N3" s="25" t="s">
        <v>11</v>
      </c>
      <c r="O3" s="4" t="s">
        <v>12</v>
      </c>
      <c r="P3" s="2" t="s">
        <v>13</v>
      </c>
      <c r="Q3" s="5" t="s">
        <v>14</v>
      </c>
      <c r="R3" s="3" t="s">
        <v>15</v>
      </c>
      <c r="S3" s="3" t="s">
        <v>16</v>
      </c>
      <c r="T3" s="3" t="s">
        <v>17</v>
      </c>
      <c r="U3" s="3" t="s">
        <v>18</v>
      </c>
      <c r="V3" s="23" t="s">
        <v>19</v>
      </c>
      <c r="W3" s="3" t="s">
        <v>20</v>
      </c>
      <c r="X3" s="28" t="s">
        <v>21</v>
      </c>
      <c r="Y3" s="51" t="s">
        <v>26</v>
      </c>
      <c r="Z3" s="19" t="s">
        <v>246</v>
      </c>
      <c r="AA3" s="19" t="s">
        <v>245</v>
      </c>
      <c r="AB3" s="18" t="s">
        <v>244</v>
      </c>
      <c r="AC3" s="17" t="s">
        <v>243</v>
      </c>
      <c r="AD3" s="17" t="s">
        <v>242</v>
      </c>
      <c r="AE3" s="17" t="s">
        <v>241</v>
      </c>
      <c r="AF3" s="17" t="s">
        <v>240</v>
      </c>
      <c r="AG3" s="17" t="s">
        <v>239</v>
      </c>
      <c r="AH3" s="17" t="s">
        <v>238</v>
      </c>
      <c r="AI3" s="15" t="s">
        <v>237</v>
      </c>
      <c r="AJ3" s="16" t="s">
        <v>236</v>
      </c>
      <c r="AK3" s="15" t="s">
        <v>235</v>
      </c>
      <c r="AL3" s="16" t="s">
        <v>234</v>
      </c>
      <c r="AM3" s="16" t="s">
        <v>233</v>
      </c>
      <c r="AN3" s="17" t="s">
        <v>232</v>
      </c>
      <c r="AO3" s="16" t="s">
        <v>231</v>
      </c>
      <c r="AP3" s="15" t="s">
        <v>230</v>
      </c>
      <c r="AQ3" s="14" t="s">
        <v>229</v>
      </c>
      <c r="AR3" s="14" t="s">
        <v>228</v>
      </c>
      <c r="AS3" s="43"/>
    </row>
    <row r="4" spans="1:45" s="1" customFormat="1" ht="15.6" hidden="1" thickBot="1" x14ac:dyDescent="0.35">
      <c r="A4" s="8">
        <v>828</v>
      </c>
      <c r="B4" s="7" t="s">
        <v>28</v>
      </c>
      <c r="C4" s="20">
        <v>359</v>
      </c>
      <c r="D4" s="7" t="s">
        <v>32</v>
      </c>
      <c r="E4" s="11" t="str">
        <f>VLOOKUP(C4,[1]Hoja1!$C$4:$E$487,3,FALSE)</f>
        <v>I-1</v>
      </c>
      <c r="F4" s="9">
        <v>1</v>
      </c>
      <c r="G4" s="6">
        <v>1</v>
      </c>
      <c r="H4" s="24">
        <v>0</v>
      </c>
      <c r="I4" s="10">
        <v>1</v>
      </c>
      <c r="J4" s="9">
        <v>0</v>
      </c>
      <c r="K4" s="6">
        <v>1</v>
      </c>
      <c r="L4" s="6">
        <v>0</v>
      </c>
      <c r="M4" s="6">
        <v>1</v>
      </c>
      <c r="N4" s="26">
        <v>1</v>
      </c>
      <c r="O4" s="10">
        <v>0</v>
      </c>
      <c r="P4" s="9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24">
        <v>0</v>
      </c>
      <c r="W4" s="6">
        <v>1</v>
      </c>
      <c r="X4" s="29">
        <v>0</v>
      </c>
      <c r="Y4" s="31">
        <v>80</v>
      </c>
      <c r="Z4" s="21" t="e">
        <f>VLOOKUP(C4,[2]SISMED!$C$2:$W$141,3,FALSE)</f>
        <v>#N/A</v>
      </c>
      <c r="AA4" s="32" t="e">
        <f>VLOOKUP(C4,[2]SISMED!$C$2:$W$141,4,FALSE)</f>
        <v>#N/A</v>
      </c>
      <c r="AB4" s="32" t="e">
        <f>VLOOKUP(C4,[2]SISMED!$C$2:$W$141,5,FALSE)</f>
        <v>#N/A</v>
      </c>
      <c r="AC4" s="32" t="e">
        <f>VLOOKUP(C4,[2]SISMED!$C$2:$W$141,6,FALSE)</f>
        <v>#N/A</v>
      </c>
      <c r="AD4" s="32" t="e">
        <f>VLOOKUP(C4,[2]SISMED!$C$2:$W$141,7,FALSE)</f>
        <v>#N/A</v>
      </c>
      <c r="AE4" s="32" t="e">
        <f>VLOOKUP(C4,[2]SISMED!$C$2:$W$141,8,FALSE)</f>
        <v>#N/A</v>
      </c>
      <c r="AF4" s="32" t="e">
        <f>VLOOKUP(C4,[2]SISMED!$C$2:$W$141,9,FALSE)</f>
        <v>#N/A</v>
      </c>
      <c r="AG4" s="32" t="e">
        <f>VLOOKUP(C4,[2]SISMED!$C$2:$W$141,10,FALSE)</f>
        <v>#N/A</v>
      </c>
      <c r="AH4" s="32" t="e">
        <f>VLOOKUP(C4,[2]SISMED!$C$2:$W$141,11,FALSE)</f>
        <v>#N/A</v>
      </c>
      <c r="AI4" s="32" t="e">
        <f>VLOOKUP(C4,[2]SISMED!$C$2:$W$141,12,FALSE)</f>
        <v>#N/A</v>
      </c>
      <c r="AJ4" s="32" t="e">
        <f>VLOOKUP(C4,[2]SISMED!$C$2:$W$141,13,FALSE)</f>
        <v>#N/A</v>
      </c>
      <c r="AK4" s="32" t="e">
        <f>VLOOKUP(C4,[2]SISMED!$C$2:$W$141,14,FALSE)</f>
        <v>#N/A</v>
      </c>
      <c r="AL4" s="32" t="e">
        <f>VLOOKUP(C4,[2]SISMED!$C$2:$W$141,15,FALSE)</f>
        <v>#N/A</v>
      </c>
      <c r="AM4" s="32" t="e">
        <f>VLOOKUP(C4,[2]SISMED!$C$2:$W$141,16,FALSE)</f>
        <v>#N/A</v>
      </c>
      <c r="AN4" s="32" t="e">
        <f>VLOOKUP(C4,[2]SISMED!$C$2:$W$141,17,FALSE)</f>
        <v>#N/A</v>
      </c>
      <c r="AO4" s="32" t="e">
        <f>VLOOKUP(C4,[2]SISMED!$C$2:$W$141,18,FALSE)</f>
        <v>#N/A</v>
      </c>
      <c r="AP4" s="32" t="e">
        <f>VLOOKUP(C4,[2]SISMED!$C$2:$W$141,19,FALSE)</f>
        <v>#N/A</v>
      </c>
      <c r="AQ4" s="32" t="e">
        <f>VLOOKUP(C4,[2]SISMED!$C$2:$W$141,20,FALSE)</f>
        <v>#N/A</v>
      </c>
      <c r="AR4" s="32" t="e">
        <f>VLOOKUP(C4,[2]SISMED!$C$2:$W$141,21,FALSE)</f>
        <v>#N/A</v>
      </c>
      <c r="AS4" s="21" t="e">
        <f>IF(AND(Y4&gt;=85,AR4&gt;=85),"CUMPLE","NO CUMPLE")</f>
        <v>#N/A</v>
      </c>
    </row>
    <row r="5" spans="1:45" s="1" customFormat="1" ht="15.6" thickBot="1" x14ac:dyDescent="0.35">
      <c r="A5" s="8">
        <v>828</v>
      </c>
      <c r="B5" s="7" t="s">
        <v>28</v>
      </c>
      <c r="C5" s="20">
        <v>14384</v>
      </c>
      <c r="D5" s="7" t="s">
        <v>33</v>
      </c>
      <c r="E5" s="11" t="str">
        <f>VLOOKUP(C5,[1]Hoja1!$C$4:$E$487,3,FALSE)</f>
        <v>I-1</v>
      </c>
      <c r="F5" s="9">
        <v>1</v>
      </c>
      <c r="G5" s="6">
        <v>1</v>
      </c>
      <c r="H5" s="24">
        <v>0</v>
      </c>
      <c r="I5" s="10">
        <v>1</v>
      </c>
      <c r="J5" s="9">
        <v>1</v>
      </c>
      <c r="K5" s="6">
        <v>1</v>
      </c>
      <c r="L5" s="6">
        <v>1</v>
      </c>
      <c r="M5" s="6">
        <v>1</v>
      </c>
      <c r="N5" s="26">
        <v>1</v>
      </c>
      <c r="O5" s="10">
        <v>1</v>
      </c>
      <c r="P5" s="9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24">
        <v>1</v>
      </c>
      <c r="W5" s="6">
        <v>1</v>
      </c>
      <c r="X5" s="29">
        <v>1</v>
      </c>
      <c r="Y5" s="31">
        <v>100</v>
      </c>
      <c r="Z5" s="21">
        <f>VLOOKUP(C5,[2]SISMED!$C$2:$W$141,3,FALSE)</f>
        <v>1</v>
      </c>
      <c r="AA5" s="32">
        <f>VLOOKUP(C5,[2]SISMED!$C$2:$W$141,4,FALSE)</f>
        <v>1</v>
      </c>
      <c r="AB5" s="32">
        <f>VLOOKUP(C5,[2]SISMED!$C$2:$W$141,5,FALSE)</f>
        <v>1</v>
      </c>
      <c r="AC5" s="32">
        <f>VLOOKUP(C5,[2]SISMED!$C$2:$W$141,6,FALSE)</f>
        <v>1</v>
      </c>
      <c r="AD5" s="32">
        <f>VLOOKUP(C5,[2]SISMED!$C$2:$W$141,7,FALSE)</f>
        <v>1</v>
      </c>
      <c r="AE5" s="32">
        <f>VLOOKUP(C5,[2]SISMED!$C$2:$W$141,8,FALSE)</f>
        <v>1</v>
      </c>
      <c r="AF5" s="32">
        <f>VLOOKUP(C5,[2]SISMED!$C$2:$W$141,9,FALSE)</f>
        <v>1</v>
      </c>
      <c r="AG5" s="32">
        <f>VLOOKUP(C5,[2]SISMED!$C$2:$W$141,10,FALSE)</f>
        <v>1</v>
      </c>
      <c r="AH5" s="32">
        <f>VLOOKUP(C5,[2]SISMED!$C$2:$W$141,11,FALSE)</f>
        <v>1</v>
      </c>
      <c r="AI5" s="32">
        <f>VLOOKUP(C5,[2]SISMED!$C$2:$W$141,12,FALSE)</f>
        <v>1</v>
      </c>
      <c r="AJ5" s="32">
        <f>VLOOKUP(C5,[2]SISMED!$C$2:$W$141,13,FALSE)</f>
        <v>1</v>
      </c>
      <c r="AK5" s="32">
        <f>VLOOKUP(C5,[2]SISMED!$C$2:$W$141,14,FALSE)</f>
        <v>1</v>
      </c>
      <c r="AL5" s="32">
        <f>VLOOKUP(C5,[2]SISMED!$C$2:$W$141,15,FALSE)</f>
        <v>1</v>
      </c>
      <c r="AM5" s="32">
        <f>VLOOKUP(C5,[2]SISMED!$C$2:$W$141,16,FALSE)</f>
        <v>1</v>
      </c>
      <c r="AN5" s="32">
        <f>VLOOKUP(C5,[2]SISMED!$C$2:$W$141,17,FALSE)</f>
        <v>0</v>
      </c>
      <c r="AO5" s="32">
        <f>VLOOKUP(C5,[2]SISMED!$C$2:$W$141,18,FALSE)</f>
        <v>1</v>
      </c>
      <c r="AP5" s="32">
        <f>VLOOKUP(C5,[2]SISMED!$C$2:$W$141,19,FALSE)</f>
        <v>1</v>
      </c>
      <c r="AQ5" s="32">
        <f>VLOOKUP(C5,[2]SISMED!$C$2:$W$141,20,FALSE)</f>
        <v>16</v>
      </c>
      <c r="AR5" s="32">
        <f>VLOOKUP(C5,[2]SISMED!$C$2:$W$141,21,FALSE)</f>
        <v>100</v>
      </c>
      <c r="AS5" s="21" t="str">
        <f t="shared" ref="AS5:AS68" si="0">IF(AND(Y5&gt;=85,AR5&gt;=85),"CUMPLE","NO CUMPLE")</f>
        <v>CUMPLE</v>
      </c>
    </row>
    <row r="6" spans="1:45" s="1" customFormat="1" ht="15.6" thickBot="1" x14ac:dyDescent="0.35">
      <c r="A6" s="8">
        <v>828</v>
      </c>
      <c r="B6" s="7" t="s">
        <v>28</v>
      </c>
      <c r="C6" s="20">
        <v>330</v>
      </c>
      <c r="D6" s="7" t="s">
        <v>34</v>
      </c>
      <c r="E6" s="11" t="str">
        <f>VLOOKUP(C6,[1]Hoja1!$C$4:$E$487,3,FALSE)</f>
        <v>I-1</v>
      </c>
      <c r="F6" s="9">
        <v>1</v>
      </c>
      <c r="G6" s="6">
        <v>1</v>
      </c>
      <c r="H6" s="24">
        <v>0</v>
      </c>
      <c r="I6" s="10">
        <v>1</v>
      </c>
      <c r="J6" s="9">
        <v>1</v>
      </c>
      <c r="K6" s="6">
        <v>1</v>
      </c>
      <c r="L6" s="6">
        <v>0</v>
      </c>
      <c r="M6" s="6">
        <v>1</v>
      </c>
      <c r="N6" s="26">
        <v>1</v>
      </c>
      <c r="O6" s="10">
        <v>0</v>
      </c>
      <c r="P6" s="9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24">
        <v>0</v>
      </c>
      <c r="W6" s="6">
        <v>1</v>
      </c>
      <c r="X6" s="29">
        <v>0</v>
      </c>
      <c r="Y6" s="31">
        <v>86.7</v>
      </c>
      <c r="Z6" s="21">
        <f>VLOOKUP(C6,[2]SISMED!$C$2:$W$141,3,FALSE)</f>
        <v>1</v>
      </c>
      <c r="AA6" s="32">
        <f>VLOOKUP(C6,[2]SISMED!$C$2:$W$141,4,FALSE)</f>
        <v>1</v>
      </c>
      <c r="AB6" s="32">
        <f>VLOOKUP(C6,[2]SISMED!$C$2:$W$141,5,FALSE)</f>
        <v>1</v>
      </c>
      <c r="AC6" s="32">
        <f>VLOOKUP(C6,[2]SISMED!$C$2:$W$141,6,FALSE)</f>
        <v>1</v>
      </c>
      <c r="AD6" s="32">
        <f>VLOOKUP(C6,[2]SISMED!$C$2:$W$141,7,FALSE)</f>
        <v>1</v>
      </c>
      <c r="AE6" s="32">
        <f>VLOOKUP(C6,[2]SISMED!$C$2:$W$141,8,FALSE)</f>
        <v>1</v>
      </c>
      <c r="AF6" s="32">
        <f>VLOOKUP(C6,[2]SISMED!$C$2:$W$141,9,FALSE)</f>
        <v>1</v>
      </c>
      <c r="AG6" s="32">
        <f>VLOOKUP(C6,[2]SISMED!$C$2:$W$141,10,FALSE)</f>
        <v>1</v>
      </c>
      <c r="AH6" s="32">
        <f>VLOOKUP(C6,[2]SISMED!$C$2:$W$141,11,FALSE)</f>
        <v>1</v>
      </c>
      <c r="AI6" s="32">
        <f>VLOOKUP(C6,[2]SISMED!$C$2:$W$141,12,FALSE)</f>
        <v>1</v>
      </c>
      <c r="AJ6" s="32">
        <f>VLOOKUP(C6,[2]SISMED!$C$2:$W$141,13,FALSE)</f>
        <v>1</v>
      </c>
      <c r="AK6" s="32">
        <f>VLOOKUP(C6,[2]SISMED!$C$2:$W$141,14,FALSE)</f>
        <v>1</v>
      </c>
      <c r="AL6" s="32">
        <f>VLOOKUP(C6,[2]SISMED!$C$2:$W$141,15,FALSE)</f>
        <v>1</v>
      </c>
      <c r="AM6" s="32">
        <f>VLOOKUP(C6,[2]SISMED!$C$2:$W$141,16,FALSE)</f>
        <v>1</v>
      </c>
      <c r="AN6" s="32">
        <f>VLOOKUP(C6,[2]SISMED!$C$2:$W$141,17,FALSE)</f>
        <v>0</v>
      </c>
      <c r="AO6" s="32">
        <f>VLOOKUP(C6,[2]SISMED!$C$2:$W$141,18,FALSE)</f>
        <v>1</v>
      </c>
      <c r="AP6" s="32">
        <f>VLOOKUP(C6,[2]SISMED!$C$2:$W$141,19,FALSE)</f>
        <v>1</v>
      </c>
      <c r="AQ6" s="32">
        <f>VLOOKUP(C6,[2]SISMED!$C$2:$W$141,20,FALSE)</f>
        <v>16</v>
      </c>
      <c r="AR6" s="32">
        <f>VLOOKUP(C6,[2]SISMED!$C$2:$W$141,21,FALSE)</f>
        <v>100</v>
      </c>
      <c r="AS6" s="21" t="str">
        <f t="shared" si="0"/>
        <v>CUMPLE</v>
      </c>
    </row>
    <row r="7" spans="1:45" s="1" customFormat="1" ht="15.6" hidden="1" thickBot="1" x14ac:dyDescent="0.35">
      <c r="A7" s="8">
        <v>828</v>
      </c>
      <c r="B7" s="7" t="s">
        <v>28</v>
      </c>
      <c r="C7" s="20">
        <v>357</v>
      </c>
      <c r="D7" s="7" t="s">
        <v>35</v>
      </c>
      <c r="E7" s="12"/>
      <c r="F7" s="9">
        <v>1</v>
      </c>
      <c r="G7" s="6">
        <v>1</v>
      </c>
      <c r="H7" s="6">
        <v>0</v>
      </c>
      <c r="I7" s="10">
        <v>1</v>
      </c>
      <c r="J7" s="9">
        <v>1</v>
      </c>
      <c r="K7" s="6">
        <v>1</v>
      </c>
      <c r="L7" s="6">
        <v>1</v>
      </c>
      <c r="M7" s="6">
        <v>1</v>
      </c>
      <c r="N7" s="6">
        <v>1</v>
      </c>
      <c r="O7" s="10">
        <v>1</v>
      </c>
      <c r="P7" s="9">
        <v>1</v>
      </c>
      <c r="Q7" s="6">
        <v>1</v>
      </c>
      <c r="R7" s="6">
        <v>1</v>
      </c>
      <c r="S7" s="6">
        <v>1</v>
      </c>
      <c r="T7" s="6">
        <v>0</v>
      </c>
      <c r="U7" s="6">
        <v>1</v>
      </c>
      <c r="V7" s="6">
        <v>0</v>
      </c>
      <c r="W7" s="6">
        <v>1</v>
      </c>
      <c r="X7" s="30">
        <v>0</v>
      </c>
      <c r="Y7" s="31">
        <v>100</v>
      </c>
      <c r="Z7" s="21" t="e">
        <f>VLOOKUP(C7,[2]SISMED!$C$2:$W$141,3,FALSE)</f>
        <v>#N/A</v>
      </c>
      <c r="AA7" s="32" t="e">
        <f>VLOOKUP(C7,[2]SISMED!$C$2:$W$141,4,FALSE)</f>
        <v>#N/A</v>
      </c>
      <c r="AB7" s="32" t="e">
        <f>VLOOKUP(C7,[2]SISMED!$C$2:$W$141,5,FALSE)</f>
        <v>#N/A</v>
      </c>
      <c r="AC7" s="32" t="e">
        <f>VLOOKUP(C7,[2]SISMED!$C$2:$W$141,6,FALSE)</f>
        <v>#N/A</v>
      </c>
      <c r="AD7" s="32" t="e">
        <f>VLOOKUP(C7,[2]SISMED!$C$2:$W$141,7,FALSE)</f>
        <v>#N/A</v>
      </c>
      <c r="AE7" s="32" t="e">
        <f>VLOOKUP(C7,[2]SISMED!$C$2:$W$141,8,FALSE)</f>
        <v>#N/A</v>
      </c>
      <c r="AF7" s="32" t="e">
        <f>VLOOKUP(C7,[2]SISMED!$C$2:$W$141,9,FALSE)</f>
        <v>#N/A</v>
      </c>
      <c r="AG7" s="32" t="e">
        <f>VLOOKUP(C7,[2]SISMED!$C$2:$W$141,10,FALSE)</f>
        <v>#N/A</v>
      </c>
      <c r="AH7" s="32" t="e">
        <f>VLOOKUP(C7,[2]SISMED!$C$2:$W$141,11,FALSE)</f>
        <v>#N/A</v>
      </c>
      <c r="AI7" s="32" t="e">
        <f>VLOOKUP(C7,[2]SISMED!$C$2:$W$141,12,FALSE)</f>
        <v>#N/A</v>
      </c>
      <c r="AJ7" s="32" t="e">
        <f>VLOOKUP(C7,[2]SISMED!$C$2:$W$141,13,FALSE)</f>
        <v>#N/A</v>
      </c>
      <c r="AK7" s="32" t="e">
        <f>VLOOKUP(C7,[2]SISMED!$C$2:$W$141,14,FALSE)</f>
        <v>#N/A</v>
      </c>
      <c r="AL7" s="32" t="e">
        <f>VLOOKUP(C7,[2]SISMED!$C$2:$W$141,15,FALSE)</f>
        <v>#N/A</v>
      </c>
      <c r="AM7" s="32" t="e">
        <f>VLOOKUP(C7,[2]SISMED!$C$2:$W$141,16,FALSE)</f>
        <v>#N/A</v>
      </c>
      <c r="AN7" s="32" t="e">
        <f>VLOOKUP(C7,[2]SISMED!$C$2:$W$141,17,FALSE)</f>
        <v>#N/A</v>
      </c>
      <c r="AO7" s="32" t="e">
        <f>VLOOKUP(C7,[2]SISMED!$C$2:$W$141,18,FALSE)</f>
        <v>#N/A</v>
      </c>
      <c r="AP7" s="32" t="e">
        <f>VLOOKUP(C7,[2]SISMED!$C$2:$W$141,19,FALSE)</f>
        <v>#N/A</v>
      </c>
      <c r="AQ7" s="32" t="e">
        <f>VLOOKUP(C7,[2]SISMED!$C$2:$W$141,20,FALSE)</f>
        <v>#N/A</v>
      </c>
      <c r="AR7" s="32" t="e">
        <f>VLOOKUP(C7,[2]SISMED!$C$2:$W$141,21,FALSE)</f>
        <v>#N/A</v>
      </c>
      <c r="AS7" s="21" t="e">
        <f t="shared" si="0"/>
        <v>#N/A</v>
      </c>
    </row>
    <row r="8" spans="1:45" s="1" customFormat="1" ht="15.6" thickBot="1" x14ac:dyDescent="0.35">
      <c r="A8" s="8">
        <v>828</v>
      </c>
      <c r="B8" s="7" t="s">
        <v>28</v>
      </c>
      <c r="C8" s="20">
        <v>323</v>
      </c>
      <c r="D8" s="7" t="s">
        <v>36</v>
      </c>
      <c r="E8" s="11" t="str">
        <f>VLOOKUP(C8,[1]Hoja1!$C$4:$E$487,3,FALSE)</f>
        <v>I-1</v>
      </c>
      <c r="F8" s="9">
        <v>1</v>
      </c>
      <c r="G8" s="6">
        <v>1</v>
      </c>
      <c r="H8" s="24">
        <v>0</v>
      </c>
      <c r="I8" s="10">
        <v>1</v>
      </c>
      <c r="J8" s="9">
        <v>1</v>
      </c>
      <c r="K8" s="6">
        <v>1</v>
      </c>
      <c r="L8" s="6">
        <v>1</v>
      </c>
      <c r="M8" s="6">
        <v>1</v>
      </c>
      <c r="N8" s="26">
        <v>1</v>
      </c>
      <c r="O8" s="10">
        <v>1</v>
      </c>
      <c r="P8" s="9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24">
        <v>0</v>
      </c>
      <c r="W8" s="6">
        <v>1</v>
      </c>
      <c r="X8" s="29">
        <v>0</v>
      </c>
      <c r="Y8" s="31">
        <v>100</v>
      </c>
      <c r="Z8" s="21">
        <f>VLOOKUP(C8,[2]SISMED!$C$2:$W$141,3,FALSE)</f>
        <v>1</v>
      </c>
      <c r="AA8" s="32">
        <f>VLOOKUP(C8,[2]SISMED!$C$2:$W$141,4,FALSE)</f>
        <v>1</v>
      </c>
      <c r="AB8" s="32">
        <f>VLOOKUP(C8,[2]SISMED!$C$2:$W$141,5,FALSE)</f>
        <v>1</v>
      </c>
      <c r="AC8" s="32">
        <f>VLOOKUP(C8,[2]SISMED!$C$2:$W$141,6,FALSE)</f>
        <v>1</v>
      </c>
      <c r="AD8" s="32">
        <f>VLOOKUP(C8,[2]SISMED!$C$2:$W$141,7,FALSE)</f>
        <v>1</v>
      </c>
      <c r="AE8" s="32">
        <f>VLOOKUP(C8,[2]SISMED!$C$2:$W$141,8,FALSE)</f>
        <v>1</v>
      </c>
      <c r="AF8" s="32">
        <f>VLOOKUP(C8,[2]SISMED!$C$2:$W$141,9,FALSE)</f>
        <v>1</v>
      </c>
      <c r="AG8" s="32">
        <f>VLOOKUP(C8,[2]SISMED!$C$2:$W$141,10,FALSE)</f>
        <v>0</v>
      </c>
      <c r="AH8" s="32">
        <f>VLOOKUP(C8,[2]SISMED!$C$2:$W$141,11,FALSE)</f>
        <v>1</v>
      </c>
      <c r="AI8" s="32">
        <f>VLOOKUP(C8,[2]SISMED!$C$2:$W$141,12,FALSE)</f>
        <v>1</v>
      </c>
      <c r="AJ8" s="32">
        <f>VLOOKUP(C8,[2]SISMED!$C$2:$W$141,13,FALSE)</f>
        <v>1</v>
      </c>
      <c r="AK8" s="32">
        <f>VLOOKUP(C8,[2]SISMED!$C$2:$W$141,14,FALSE)</f>
        <v>1</v>
      </c>
      <c r="AL8" s="32">
        <f>VLOOKUP(C8,[2]SISMED!$C$2:$W$141,15,FALSE)</f>
        <v>1</v>
      </c>
      <c r="AM8" s="32">
        <f>VLOOKUP(C8,[2]SISMED!$C$2:$W$141,16,FALSE)</f>
        <v>1</v>
      </c>
      <c r="AN8" s="32">
        <f>VLOOKUP(C8,[2]SISMED!$C$2:$W$141,17,FALSE)</f>
        <v>0</v>
      </c>
      <c r="AO8" s="32">
        <f>VLOOKUP(C8,[2]SISMED!$C$2:$W$141,18,FALSE)</f>
        <v>1</v>
      </c>
      <c r="AP8" s="32">
        <f>VLOOKUP(C8,[2]SISMED!$C$2:$W$141,19,FALSE)</f>
        <v>1</v>
      </c>
      <c r="AQ8" s="32">
        <f>VLOOKUP(C8,[2]SISMED!$C$2:$W$141,20,FALSE)</f>
        <v>15</v>
      </c>
      <c r="AR8" s="32">
        <f>VLOOKUP(C8,[2]SISMED!$C$2:$W$141,21,FALSE)</f>
        <v>93.75</v>
      </c>
      <c r="AS8" s="21" t="str">
        <f t="shared" si="0"/>
        <v>CUMPLE</v>
      </c>
    </row>
    <row r="9" spans="1:45" s="1" customFormat="1" ht="15.6" hidden="1" thickBot="1" x14ac:dyDescent="0.35">
      <c r="A9" s="8">
        <v>828</v>
      </c>
      <c r="B9" s="7" t="s">
        <v>28</v>
      </c>
      <c r="C9" s="20">
        <v>360</v>
      </c>
      <c r="D9" s="7" t="s">
        <v>37</v>
      </c>
      <c r="E9" s="11" t="str">
        <f>VLOOKUP(C9,[1]Hoja1!$C$4:$E$487,3,FALSE)</f>
        <v>I-1</v>
      </c>
      <c r="F9" s="9">
        <v>1</v>
      </c>
      <c r="G9" s="6">
        <v>1</v>
      </c>
      <c r="H9" s="24">
        <v>0</v>
      </c>
      <c r="I9" s="10">
        <v>1</v>
      </c>
      <c r="J9" s="9">
        <v>1</v>
      </c>
      <c r="K9" s="6">
        <v>1</v>
      </c>
      <c r="L9" s="6">
        <v>0</v>
      </c>
      <c r="M9" s="6">
        <v>1</v>
      </c>
      <c r="N9" s="26">
        <v>1</v>
      </c>
      <c r="O9" s="10">
        <v>0</v>
      </c>
      <c r="P9" s="9">
        <v>1</v>
      </c>
      <c r="Q9" s="6">
        <v>1</v>
      </c>
      <c r="R9" s="6">
        <v>1</v>
      </c>
      <c r="S9" s="6">
        <v>1</v>
      </c>
      <c r="T9" s="6">
        <v>0</v>
      </c>
      <c r="U9" s="6">
        <v>1</v>
      </c>
      <c r="V9" s="24">
        <v>0</v>
      </c>
      <c r="W9" s="6">
        <v>1</v>
      </c>
      <c r="X9" s="29">
        <v>0</v>
      </c>
      <c r="Y9" s="31">
        <v>86.7</v>
      </c>
      <c r="Z9" s="21" t="e">
        <f>VLOOKUP(C9,[2]SISMED!$C$2:$W$141,3,FALSE)</f>
        <v>#N/A</v>
      </c>
      <c r="AA9" s="32" t="e">
        <f>VLOOKUP(C9,[2]SISMED!$C$2:$W$141,4,FALSE)</f>
        <v>#N/A</v>
      </c>
      <c r="AB9" s="32" t="e">
        <f>VLOOKUP(C9,[2]SISMED!$C$2:$W$141,5,FALSE)</f>
        <v>#N/A</v>
      </c>
      <c r="AC9" s="32" t="e">
        <f>VLOOKUP(C9,[2]SISMED!$C$2:$W$141,6,FALSE)</f>
        <v>#N/A</v>
      </c>
      <c r="AD9" s="32" t="e">
        <f>VLOOKUP(C9,[2]SISMED!$C$2:$W$141,7,FALSE)</f>
        <v>#N/A</v>
      </c>
      <c r="AE9" s="32" t="e">
        <f>VLOOKUP(C9,[2]SISMED!$C$2:$W$141,8,FALSE)</f>
        <v>#N/A</v>
      </c>
      <c r="AF9" s="32" t="e">
        <f>VLOOKUP(C9,[2]SISMED!$C$2:$W$141,9,FALSE)</f>
        <v>#N/A</v>
      </c>
      <c r="AG9" s="32" t="e">
        <f>VLOOKUP(C9,[2]SISMED!$C$2:$W$141,10,FALSE)</f>
        <v>#N/A</v>
      </c>
      <c r="AH9" s="32" t="e">
        <f>VLOOKUP(C9,[2]SISMED!$C$2:$W$141,11,FALSE)</f>
        <v>#N/A</v>
      </c>
      <c r="AI9" s="32" t="e">
        <f>VLOOKUP(C9,[2]SISMED!$C$2:$W$141,12,FALSE)</f>
        <v>#N/A</v>
      </c>
      <c r="AJ9" s="32" t="e">
        <f>VLOOKUP(C9,[2]SISMED!$C$2:$W$141,13,FALSE)</f>
        <v>#N/A</v>
      </c>
      <c r="AK9" s="32" t="e">
        <f>VLOOKUP(C9,[2]SISMED!$C$2:$W$141,14,FALSE)</f>
        <v>#N/A</v>
      </c>
      <c r="AL9" s="32" t="e">
        <f>VLOOKUP(C9,[2]SISMED!$C$2:$W$141,15,FALSE)</f>
        <v>#N/A</v>
      </c>
      <c r="AM9" s="32" t="e">
        <f>VLOOKUP(C9,[2]SISMED!$C$2:$W$141,16,FALSE)</f>
        <v>#N/A</v>
      </c>
      <c r="AN9" s="32" t="e">
        <f>VLOOKUP(C9,[2]SISMED!$C$2:$W$141,17,FALSE)</f>
        <v>#N/A</v>
      </c>
      <c r="AO9" s="32" t="e">
        <f>VLOOKUP(C9,[2]SISMED!$C$2:$W$141,18,FALSE)</f>
        <v>#N/A</v>
      </c>
      <c r="AP9" s="32" t="e">
        <f>VLOOKUP(C9,[2]SISMED!$C$2:$W$141,19,FALSE)</f>
        <v>#N/A</v>
      </c>
      <c r="AQ9" s="32" t="e">
        <f>VLOOKUP(C9,[2]SISMED!$C$2:$W$141,20,FALSE)</f>
        <v>#N/A</v>
      </c>
      <c r="AR9" s="32" t="e">
        <f>VLOOKUP(C9,[2]SISMED!$C$2:$W$141,21,FALSE)</f>
        <v>#N/A</v>
      </c>
      <c r="AS9" s="21" t="e">
        <f t="shared" si="0"/>
        <v>#N/A</v>
      </c>
    </row>
    <row r="10" spans="1:45" s="1" customFormat="1" ht="15.6" hidden="1" thickBot="1" x14ac:dyDescent="0.35">
      <c r="A10" s="8">
        <v>828</v>
      </c>
      <c r="B10" s="7" t="s">
        <v>28</v>
      </c>
      <c r="C10" s="20">
        <v>308</v>
      </c>
      <c r="D10" s="7" t="s">
        <v>38</v>
      </c>
      <c r="E10" s="12"/>
      <c r="F10" s="9">
        <v>1</v>
      </c>
      <c r="G10" s="6">
        <v>1</v>
      </c>
      <c r="H10" s="6">
        <v>1</v>
      </c>
      <c r="I10" s="10">
        <v>1</v>
      </c>
      <c r="J10" s="9">
        <v>1</v>
      </c>
      <c r="K10" s="6">
        <v>1</v>
      </c>
      <c r="L10" s="6">
        <v>1</v>
      </c>
      <c r="M10" s="6">
        <v>1</v>
      </c>
      <c r="N10" s="6">
        <v>1</v>
      </c>
      <c r="O10" s="10">
        <v>1</v>
      </c>
      <c r="P10" s="9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30">
        <v>1</v>
      </c>
      <c r="Y10" s="31">
        <v>100</v>
      </c>
      <c r="Z10" s="21" t="e">
        <f>VLOOKUP(C10,[2]SISMED!$C$2:$W$141,3,FALSE)</f>
        <v>#N/A</v>
      </c>
      <c r="AA10" s="32" t="e">
        <f>VLOOKUP(C10,[2]SISMED!$C$2:$W$141,4,FALSE)</f>
        <v>#N/A</v>
      </c>
      <c r="AB10" s="32" t="e">
        <f>VLOOKUP(C10,[2]SISMED!$C$2:$W$141,5,FALSE)</f>
        <v>#N/A</v>
      </c>
      <c r="AC10" s="32" t="e">
        <f>VLOOKUP(C10,[2]SISMED!$C$2:$W$141,6,FALSE)</f>
        <v>#N/A</v>
      </c>
      <c r="AD10" s="32" t="e">
        <f>VLOOKUP(C10,[2]SISMED!$C$2:$W$141,7,FALSE)</f>
        <v>#N/A</v>
      </c>
      <c r="AE10" s="32" t="e">
        <f>VLOOKUP(C10,[2]SISMED!$C$2:$W$141,8,FALSE)</f>
        <v>#N/A</v>
      </c>
      <c r="AF10" s="32" t="e">
        <f>VLOOKUP(C10,[2]SISMED!$C$2:$W$141,9,FALSE)</f>
        <v>#N/A</v>
      </c>
      <c r="AG10" s="32" t="e">
        <f>VLOOKUP(C10,[2]SISMED!$C$2:$W$141,10,FALSE)</f>
        <v>#N/A</v>
      </c>
      <c r="AH10" s="32" t="e">
        <f>VLOOKUP(C10,[2]SISMED!$C$2:$W$141,11,FALSE)</f>
        <v>#N/A</v>
      </c>
      <c r="AI10" s="32" t="e">
        <f>VLOOKUP(C10,[2]SISMED!$C$2:$W$141,12,FALSE)</f>
        <v>#N/A</v>
      </c>
      <c r="AJ10" s="32" t="e">
        <f>VLOOKUP(C10,[2]SISMED!$C$2:$W$141,13,FALSE)</f>
        <v>#N/A</v>
      </c>
      <c r="AK10" s="32" t="e">
        <f>VLOOKUP(C10,[2]SISMED!$C$2:$W$141,14,FALSE)</f>
        <v>#N/A</v>
      </c>
      <c r="AL10" s="32" t="e">
        <f>VLOOKUP(C10,[2]SISMED!$C$2:$W$141,15,FALSE)</f>
        <v>#N/A</v>
      </c>
      <c r="AM10" s="32" t="e">
        <f>VLOOKUP(C10,[2]SISMED!$C$2:$W$141,16,FALSE)</f>
        <v>#N/A</v>
      </c>
      <c r="AN10" s="32" t="e">
        <f>VLOOKUP(C10,[2]SISMED!$C$2:$W$141,17,FALSE)</f>
        <v>#N/A</v>
      </c>
      <c r="AO10" s="32" t="e">
        <f>VLOOKUP(C10,[2]SISMED!$C$2:$W$141,18,FALSE)</f>
        <v>#N/A</v>
      </c>
      <c r="AP10" s="32" t="e">
        <f>VLOOKUP(C10,[2]SISMED!$C$2:$W$141,19,FALSE)</f>
        <v>#N/A</v>
      </c>
      <c r="AQ10" s="32" t="e">
        <f>VLOOKUP(C10,[2]SISMED!$C$2:$W$141,20,FALSE)</f>
        <v>#N/A</v>
      </c>
      <c r="AR10" s="32" t="e">
        <f>VLOOKUP(C10,[2]SISMED!$C$2:$W$141,21,FALSE)</f>
        <v>#N/A</v>
      </c>
      <c r="AS10" s="21" t="e">
        <f t="shared" si="0"/>
        <v>#N/A</v>
      </c>
    </row>
    <row r="11" spans="1:45" s="1" customFormat="1" ht="15.6" thickBot="1" x14ac:dyDescent="0.35">
      <c r="A11" s="8">
        <v>828</v>
      </c>
      <c r="B11" s="7" t="s">
        <v>28</v>
      </c>
      <c r="C11" s="20">
        <v>329</v>
      </c>
      <c r="D11" s="7" t="s">
        <v>39</v>
      </c>
      <c r="E11" s="11" t="str">
        <f>VLOOKUP(C11,[1]Hoja1!$C$4:$E$487,3,FALSE)</f>
        <v>I-1</v>
      </c>
      <c r="F11" s="9">
        <v>1</v>
      </c>
      <c r="G11" s="6">
        <v>1</v>
      </c>
      <c r="H11" s="24">
        <v>0</v>
      </c>
      <c r="I11" s="10">
        <v>1</v>
      </c>
      <c r="J11" s="9">
        <v>1</v>
      </c>
      <c r="K11" s="6">
        <v>1</v>
      </c>
      <c r="L11" s="6">
        <v>0</v>
      </c>
      <c r="M11" s="6">
        <v>1</v>
      </c>
      <c r="N11" s="26">
        <v>1</v>
      </c>
      <c r="O11" s="10">
        <v>1</v>
      </c>
      <c r="P11" s="9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24">
        <v>1</v>
      </c>
      <c r="W11" s="6">
        <v>1</v>
      </c>
      <c r="X11" s="29">
        <v>0</v>
      </c>
      <c r="Y11" s="31">
        <v>93.3</v>
      </c>
      <c r="Z11" s="21">
        <f>VLOOKUP(C11,[2]SISMED!$C$2:$W$141,3,FALSE)</f>
        <v>1</v>
      </c>
      <c r="AA11" s="32">
        <f>VLOOKUP(C11,[2]SISMED!$C$2:$W$141,4,FALSE)</f>
        <v>1</v>
      </c>
      <c r="AB11" s="32">
        <f>VLOOKUP(C11,[2]SISMED!$C$2:$W$141,5,FALSE)</f>
        <v>1</v>
      </c>
      <c r="AC11" s="32">
        <f>VLOOKUP(C11,[2]SISMED!$C$2:$W$141,6,FALSE)</f>
        <v>1</v>
      </c>
      <c r="AD11" s="32">
        <f>VLOOKUP(C11,[2]SISMED!$C$2:$W$141,7,FALSE)</f>
        <v>1</v>
      </c>
      <c r="AE11" s="32">
        <f>VLOOKUP(C11,[2]SISMED!$C$2:$W$141,8,FALSE)</f>
        <v>1</v>
      </c>
      <c r="AF11" s="32">
        <f>VLOOKUP(C11,[2]SISMED!$C$2:$W$141,9,FALSE)</f>
        <v>1</v>
      </c>
      <c r="AG11" s="32">
        <f>VLOOKUP(C11,[2]SISMED!$C$2:$W$141,10,FALSE)</f>
        <v>1</v>
      </c>
      <c r="AH11" s="32">
        <f>VLOOKUP(C11,[2]SISMED!$C$2:$W$141,11,FALSE)</f>
        <v>1</v>
      </c>
      <c r="AI11" s="32">
        <f>VLOOKUP(C11,[2]SISMED!$C$2:$W$141,12,FALSE)</f>
        <v>1</v>
      </c>
      <c r="AJ11" s="32">
        <f>VLOOKUP(C11,[2]SISMED!$C$2:$W$141,13,FALSE)</f>
        <v>1</v>
      </c>
      <c r="AK11" s="32">
        <f>VLOOKUP(C11,[2]SISMED!$C$2:$W$141,14,FALSE)</f>
        <v>1</v>
      </c>
      <c r="AL11" s="32">
        <f>VLOOKUP(C11,[2]SISMED!$C$2:$W$141,15,FALSE)</f>
        <v>1</v>
      </c>
      <c r="AM11" s="32">
        <f>VLOOKUP(C11,[2]SISMED!$C$2:$W$141,16,FALSE)</f>
        <v>1</v>
      </c>
      <c r="AN11" s="32">
        <f>VLOOKUP(C11,[2]SISMED!$C$2:$W$141,17,FALSE)</f>
        <v>0</v>
      </c>
      <c r="AO11" s="32">
        <f>VLOOKUP(C11,[2]SISMED!$C$2:$W$141,18,FALSE)</f>
        <v>1</v>
      </c>
      <c r="AP11" s="32">
        <f>VLOOKUP(C11,[2]SISMED!$C$2:$W$141,19,FALSE)</f>
        <v>1</v>
      </c>
      <c r="AQ11" s="32">
        <f>VLOOKUP(C11,[2]SISMED!$C$2:$W$141,20,FALSE)</f>
        <v>16</v>
      </c>
      <c r="AR11" s="32">
        <f>VLOOKUP(C11,[2]SISMED!$C$2:$W$141,21,FALSE)</f>
        <v>100</v>
      </c>
      <c r="AS11" s="21" t="str">
        <f t="shared" si="0"/>
        <v>CUMPLE</v>
      </c>
    </row>
    <row r="12" spans="1:45" s="1" customFormat="1" ht="15.6" thickBot="1" x14ac:dyDescent="0.35">
      <c r="A12" s="8">
        <v>828</v>
      </c>
      <c r="B12" s="7" t="s">
        <v>28</v>
      </c>
      <c r="C12" s="20">
        <v>6737</v>
      </c>
      <c r="D12" s="7" t="s">
        <v>40</v>
      </c>
      <c r="E12" s="11" t="str">
        <f>VLOOKUP(C12,[1]Hoja1!$C$4:$E$487,3,FALSE)</f>
        <v>I-1</v>
      </c>
      <c r="F12" s="9">
        <v>1</v>
      </c>
      <c r="G12" s="6">
        <v>1</v>
      </c>
      <c r="H12" s="24">
        <v>0</v>
      </c>
      <c r="I12" s="10">
        <v>1</v>
      </c>
      <c r="J12" s="9">
        <v>1</v>
      </c>
      <c r="K12" s="6">
        <v>1</v>
      </c>
      <c r="L12" s="6">
        <v>1</v>
      </c>
      <c r="M12" s="6">
        <v>1</v>
      </c>
      <c r="N12" s="26">
        <v>1</v>
      </c>
      <c r="O12" s="10">
        <v>1</v>
      </c>
      <c r="P12" s="9">
        <v>1</v>
      </c>
      <c r="Q12" s="6">
        <v>1</v>
      </c>
      <c r="R12" s="6">
        <v>0</v>
      </c>
      <c r="S12" s="6">
        <v>0</v>
      </c>
      <c r="T12" s="6">
        <v>0</v>
      </c>
      <c r="U12" s="6">
        <v>1</v>
      </c>
      <c r="V12" s="24">
        <v>1</v>
      </c>
      <c r="W12" s="6">
        <v>1</v>
      </c>
      <c r="X12" s="29">
        <v>0</v>
      </c>
      <c r="Y12" s="31">
        <v>86.7</v>
      </c>
      <c r="Z12" s="21">
        <f>VLOOKUP(C12,[2]SISMED!$C$2:$W$141,3,FALSE)</f>
        <v>1</v>
      </c>
      <c r="AA12" s="32">
        <f>VLOOKUP(C12,[2]SISMED!$C$2:$W$141,4,FALSE)</f>
        <v>1</v>
      </c>
      <c r="AB12" s="32">
        <f>VLOOKUP(C12,[2]SISMED!$C$2:$W$141,5,FALSE)</f>
        <v>1</v>
      </c>
      <c r="AC12" s="32">
        <f>VLOOKUP(C12,[2]SISMED!$C$2:$W$141,6,FALSE)</f>
        <v>1</v>
      </c>
      <c r="AD12" s="32">
        <f>VLOOKUP(C12,[2]SISMED!$C$2:$W$141,7,FALSE)</f>
        <v>1</v>
      </c>
      <c r="AE12" s="32">
        <f>VLOOKUP(C12,[2]SISMED!$C$2:$W$141,8,FALSE)</f>
        <v>1</v>
      </c>
      <c r="AF12" s="32">
        <f>VLOOKUP(C12,[2]SISMED!$C$2:$W$141,9,FALSE)</f>
        <v>1</v>
      </c>
      <c r="AG12" s="32">
        <f>VLOOKUP(C12,[2]SISMED!$C$2:$W$141,10,FALSE)</f>
        <v>1</v>
      </c>
      <c r="AH12" s="32">
        <f>VLOOKUP(C12,[2]SISMED!$C$2:$W$141,11,FALSE)</f>
        <v>1</v>
      </c>
      <c r="AI12" s="32">
        <f>VLOOKUP(C12,[2]SISMED!$C$2:$W$141,12,FALSE)</f>
        <v>1</v>
      </c>
      <c r="AJ12" s="32">
        <f>VLOOKUP(C12,[2]SISMED!$C$2:$W$141,13,FALSE)</f>
        <v>1</v>
      </c>
      <c r="AK12" s="32">
        <f>VLOOKUP(C12,[2]SISMED!$C$2:$W$141,14,FALSE)</f>
        <v>1</v>
      </c>
      <c r="AL12" s="32">
        <f>VLOOKUP(C12,[2]SISMED!$C$2:$W$141,15,FALSE)</f>
        <v>1</v>
      </c>
      <c r="AM12" s="32">
        <f>VLOOKUP(C12,[2]SISMED!$C$2:$W$141,16,FALSE)</f>
        <v>1</v>
      </c>
      <c r="AN12" s="32">
        <f>VLOOKUP(C12,[2]SISMED!$C$2:$W$141,17,FALSE)</f>
        <v>0</v>
      </c>
      <c r="AO12" s="32">
        <f>VLOOKUP(C12,[2]SISMED!$C$2:$W$141,18,FALSE)</f>
        <v>1</v>
      </c>
      <c r="AP12" s="32">
        <f>VLOOKUP(C12,[2]SISMED!$C$2:$W$141,19,FALSE)</f>
        <v>1</v>
      </c>
      <c r="AQ12" s="32">
        <f>VLOOKUP(C12,[2]SISMED!$C$2:$W$141,20,FALSE)</f>
        <v>16</v>
      </c>
      <c r="AR12" s="32">
        <f>VLOOKUP(C12,[2]SISMED!$C$2:$W$141,21,FALSE)</f>
        <v>100</v>
      </c>
      <c r="AS12" s="21" t="str">
        <f t="shared" si="0"/>
        <v>CUMPLE</v>
      </c>
    </row>
    <row r="13" spans="1:45" s="1" customFormat="1" ht="15.6" thickBot="1" x14ac:dyDescent="0.35">
      <c r="A13" s="8">
        <v>828</v>
      </c>
      <c r="B13" s="7" t="s">
        <v>28</v>
      </c>
      <c r="C13" s="20">
        <v>325</v>
      </c>
      <c r="D13" s="7" t="s">
        <v>41</v>
      </c>
      <c r="E13" s="11" t="str">
        <f>VLOOKUP(C13,[1]Hoja1!$C$4:$E$487,3,FALSE)</f>
        <v>I-1</v>
      </c>
      <c r="F13" s="9">
        <v>1</v>
      </c>
      <c r="G13" s="6">
        <v>1</v>
      </c>
      <c r="H13" s="24">
        <v>0</v>
      </c>
      <c r="I13" s="10">
        <v>1</v>
      </c>
      <c r="J13" s="9">
        <v>1</v>
      </c>
      <c r="K13" s="6">
        <v>1</v>
      </c>
      <c r="L13" s="6">
        <v>1</v>
      </c>
      <c r="M13" s="6">
        <v>1</v>
      </c>
      <c r="N13" s="26">
        <v>1</v>
      </c>
      <c r="O13" s="10">
        <v>1</v>
      </c>
      <c r="P13" s="9">
        <v>1</v>
      </c>
      <c r="Q13" s="6">
        <v>1</v>
      </c>
      <c r="R13" s="6">
        <v>1</v>
      </c>
      <c r="S13" s="6">
        <v>1</v>
      </c>
      <c r="T13" s="6">
        <v>1</v>
      </c>
      <c r="U13" s="6">
        <v>0</v>
      </c>
      <c r="V13" s="24">
        <v>1</v>
      </c>
      <c r="W13" s="6">
        <v>1</v>
      </c>
      <c r="X13" s="29">
        <v>0</v>
      </c>
      <c r="Y13" s="31">
        <v>100</v>
      </c>
      <c r="Z13" s="21">
        <f>VLOOKUP(C13,[2]SISMED!$C$2:$W$141,3,FALSE)</f>
        <v>1</v>
      </c>
      <c r="AA13" s="32">
        <f>VLOOKUP(C13,[2]SISMED!$C$2:$W$141,4,FALSE)</f>
        <v>1</v>
      </c>
      <c r="AB13" s="32">
        <f>VLOOKUP(C13,[2]SISMED!$C$2:$W$141,5,FALSE)</f>
        <v>1</v>
      </c>
      <c r="AC13" s="32">
        <f>VLOOKUP(C13,[2]SISMED!$C$2:$W$141,6,FALSE)</f>
        <v>1</v>
      </c>
      <c r="AD13" s="32">
        <f>VLOOKUP(C13,[2]SISMED!$C$2:$W$141,7,FALSE)</f>
        <v>1</v>
      </c>
      <c r="AE13" s="32">
        <f>VLOOKUP(C13,[2]SISMED!$C$2:$W$141,8,FALSE)</f>
        <v>1</v>
      </c>
      <c r="AF13" s="32">
        <f>VLOOKUP(C13,[2]SISMED!$C$2:$W$141,9,FALSE)</f>
        <v>1</v>
      </c>
      <c r="AG13" s="32">
        <f>VLOOKUP(C13,[2]SISMED!$C$2:$W$141,10,FALSE)</f>
        <v>1</v>
      </c>
      <c r="AH13" s="32">
        <f>VLOOKUP(C13,[2]SISMED!$C$2:$W$141,11,FALSE)</f>
        <v>1</v>
      </c>
      <c r="AI13" s="32">
        <f>VLOOKUP(C13,[2]SISMED!$C$2:$W$141,12,FALSE)</f>
        <v>1</v>
      </c>
      <c r="AJ13" s="32">
        <f>VLOOKUP(C13,[2]SISMED!$C$2:$W$141,13,FALSE)</f>
        <v>1</v>
      </c>
      <c r="AK13" s="32">
        <f>VLOOKUP(C13,[2]SISMED!$C$2:$W$141,14,FALSE)</f>
        <v>1</v>
      </c>
      <c r="AL13" s="32">
        <f>VLOOKUP(C13,[2]SISMED!$C$2:$W$141,15,FALSE)</f>
        <v>1</v>
      </c>
      <c r="AM13" s="32">
        <f>VLOOKUP(C13,[2]SISMED!$C$2:$W$141,16,FALSE)</f>
        <v>1</v>
      </c>
      <c r="AN13" s="32">
        <f>VLOOKUP(C13,[2]SISMED!$C$2:$W$141,17,FALSE)</f>
        <v>0</v>
      </c>
      <c r="AO13" s="32">
        <f>VLOOKUP(C13,[2]SISMED!$C$2:$W$141,18,FALSE)</f>
        <v>1</v>
      </c>
      <c r="AP13" s="32">
        <f>VLOOKUP(C13,[2]SISMED!$C$2:$W$141,19,FALSE)</f>
        <v>1</v>
      </c>
      <c r="AQ13" s="32">
        <f>VLOOKUP(C13,[2]SISMED!$C$2:$W$141,20,FALSE)</f>
        <v>16</v>
      </c>
      <c r="AR13" s="32">
        <f>VLOOKUP(C13,[2]SISMED!$C$2:$W$141,21,FALSE)</f>
        <v>100</v>
      </c>
      <c r="AS13" s="21" t="str">
        <f t="shared" si="0"/>
        <v>CUMPLE</v>
      </c>
    </row>
    <row r="14" spans="1:45" s="1" customFormat="1" ht="15.6" thickBot="1" x14ac:dyDescent="0.35">
      <c r="A14" s="8">
        <v>828</v>
      </c>
      <c r="B14" s="22" t="s">
        <v>28</v>
      </c>
      <c r="C14" s="20">
        <v>7362</v>
      </c>
      <c r="D14" s="7" t="s">
        <v>42</v>
      </c>
      <c r="E14" s="11" t="str">
        <f>VLOOKUP(C14,[1]Hoja1!$C$4:$E$487,3,FALSE)</f>
        <v>I-1</v>
      </c>
      <c r="F14" s="9">
        <v>1</v>
      </c>
      <c r="G14" s="6">
        <v>1</v>
      </c>
      <c r="H14" s="24">
        <v>0</v>
      </c>
      <c r="I14" s="10">
        <v>1</v>
      </c>
      <c r="J14" s="9">
        <v>1</v>
      </c>
      <c r="K14" s="6">
        <v>1</v>
      </c>
      <c r="L14" s="6">
        <v>1</v>
      </c>
      <c r="M14" s="6">
        <v>1</v>
      </c>
      <c r="N14" s="26">
        <v>1</v>
      </c>
      <c r="O14" s="10">
        <v>1</v>
      </c>
      <c r="P14" s="9">
        <v>0</v>
      </c>
      <c r="Q14" s="6">
        <v>1</v>
      </c>
      <c r="R14" s="6">
        <v>1</v>
      </c>
      <c r="S14" s="6">
        <v>1</v>
      </c>
      <c r="T14" s="6">
        <v>1</v>
      </c>
      <c r="U14" s="6">
        <v>0</v>
      </c>
      <c r="V14" s="24">
        <v>0</v>
      </c>
      <c r="W14" s="6">
        <v>1</v>
      </c>
      <c r="X14" s="29">
        <v>0</v>
      </c>
      <c r="Y14" s="31">
        <v>93.3</v>
      </c>
      <c r="Z14" s="21">
        <f>VLOOKUP(C14,[2]SISMED!$C$2:$W$141,3,FALSE)</f>
        <v>1</v>
      </c>
      <c r="AA14" s="32">
        <f>VLOOKUP(C14,[2]SISMED!$C$2:$W$141,4,FALSE)</f>
        <v>1</v>
      </c>
      <c r="AB14" s="32">
        <f>VLOOKUP(C14,[2]SISMED!$C$2:$W$141,5,FALSE)</f>
        <v>1</v>
      </c>
      <c r="AC14" s="32">
        <f>VLOOKUP(C14,[2]SISMED!$C$2:$W$141,6,FALSE)</f>
        <v>1</v>
      </c>
      <c r="AD14" s="32">
        <f>VLOOKUP(C14,[2]SISMED!$C$2:$W$141,7,FALSE)</f>
        <v>1</v>
      </c>
      <c r="AE14" s="32">
        <f>VLOOKUP(C14,[2]SISMED!$C$2:$W$141,8,FALSE)</f>
        <v>1</v>
      </c>
      <c r="AF14" s="32">
        <f>VLOOKUP(C14,[2]SISMED!$C$2:$W$141,9,FALSE)</f>
        <v>1</v>
      </c>
      <c r="AG14" s="32">
        <f>VLOOKUP(C14,[2]SISMED!$C$2:$W$141,10,FALSE)</f>
        <v>1</v>
      </c>
      <c r="AH14" s="32">
        <f>VLOOKUP(C14,[2]SISMED!$C$2:$W$141,11,FALSE)</f>
        <v>1</v>
      </c>
      <c r="AI14" s="32">
        <f>VLOOKUP(C14,[2]SISMED!$C$2:$W$141,12,FALSE)</f>
        <v>1</v>
      </c>
      <c r="AJ14" s="32">
        <f>VLOOKUP(C14,[2]SISMED!$C$2:$W$141,13,FALSE)</f>
        <v>1</v>
      </c>
      <c r="AK14" s="32">
        <f>VLOOKUP(C14,[2]SISMED!$C$2:$W$141,14,FALSE)</f>
        <v>1</v>
      </c>
      <c r="AL14" s="32">
        <f>VLOOKUP(C14,[2]SISMED!$C$2:$W$141,15,FALSE)</f>
        <v>1</v>
      </c>
      <c r="AM14" s="32">
        <f>VLOOKUP(C14,[2]SISMED!$C$2:$W$141,16,FALSE)</f>
        <v>1</v>
      </c>
      <c r="AN14" s="32">
        <f>VLOOKUP(C14,[2]SISMED!$C$2:$W$141,17,FALSE)</f>
        <v>0</v>
      </c>
      <c r="AO14" s="32">
        <f>VLOOKUP(C14,[2]SISMED!$C$2:$W$141,18,FALSE)</f>
        <v>1</v>
      </c>
      <c r="AP14" s="32">
        <f>VLOOKUP(C14,[2]SISMED!$C$2:$W$141,19,FALSE)</f>
        <v>1</v>
      </c>
      <c r="AQ14" s="32">
        <f>VLOOKUP(C14,[2]SISMED!$C$2:$W$141,20,FALSE)</f>
        <v>16</v>
      </c>
      <c r="AR14" s="32">
        <f>VLOOKUP(C14,[2]SISMED!$C$2:$W$141,21,FALSE)</f>
        <v>100</v>
      </c>
      <c r="AS14" s="21" t="str">
        <f t="shared" si="0"/>
        <v>CUMPLE</v>
      </c>
    </row>
    <row r="15" spans="1:45" s="1" customFormat="1" ht="15.6" hidden="1" thickBot="1" x14ac:dyDescent="0.35">
      <c r="A15" s="8">
        <v>828</v>
      </c>
      <c r="B15" s="7" t="s">
        <v>28</v>
      </c>
      <c r="C15" s="20">
        <v>312</v>
      </c>
      <c r="D15" s="7" t="s">
        <v>43</v>
      </c>
      <c r="E15" s="12"/>
      <c r="F15" s="9">
        <v>1</v>
      </c>
      <c r="G15" s="6">
        <v>1</v>
      </c>
      <c r="H15" s="6">
        <v>0</v>
      </c>
      <c r="I15" s="10">
        <v>1</v>
      </c>
      <c r="J15" s="9">
        <v>1</v>
      </c>
      <c r="K15" s="6">
        <v>1</v>
      </c>
      <c r="L15" s="6">
        <v>0</v>
      </c>
      <c r="M15" s="6">
        <v>1</v>
      </c>
      <c r="N15" s="6">
        <v>1</v>
      </c>
      <c r="O15" s="10">
        <v>1</v>
      </c>
      <c r="P15" s="9">
        <v>1</v>
      </c>
      <c r="Q15" s="6">
        <v>1</v>
      </c>
      <c r="R15" s="6">
        <v>0</v>
      </c>
      <c r="S15" s="6">
        <v>1</v>
      </c>
      <c r="T15" s="6">
        <v>1</v>
      </c>
      <c r="U15" s="6">
        <v>1</v>
      </c>
      <c r="V15" s="6">
        <v>0</v>
      </c>
      <c r="W15" s="6">
        <v>1</v>
      </c>
      <c r="X15" s="30">
        <v>0</v>
      </c>
      <c r="Y15" s="31">
        <v>86.7</v>
      </c>
      <c r="Z15" s="21" t="e">
        <f>VLOOKUP(C15,[2]SISMED!$C$2:$W$141,3,FALSE)</f>
        <v>#N/A</v>
      </c>
      <c r="AA15" s="32" t="e">
        <f>VLOOKUP(C15,[2]SISMED!$C$2:$W$141,4,FALSE)</f>
        <v>#N/A</v>
      </c>
      <c r="AB15" s="32" t="e">
        <f>VLOOKUP(C15,[2]SISMED!$C$2:$W$141,5,FALSE)</f>
        <v>#N/A</v>
      </c>
      <c r="AC15" s="32" t="e">
        <f>VLOOKUP(C15,[2]SISMED!$C$2:$W$141,6,FALSE)</f>
        <v>#N/A</v>
      </c>
      <c r="AD15" s="32" t="e">
        <f>VLOOKUP(C15,[2]SISMED!$C$2:$W$141,7,FALSE)</f>
        <v>#N/A</v>
      </c>
      <c r="AE15" s="32" t="e">
        <f>VLOOKUP(C15,[2]SISMED!$C$2:$W$141,8,FALSE)</f>
        <v>#N/A</v>
      </c>
      <c r="AF15" s="32" t="e">
        <f>VLOOKUP(C15,[2]SISMED!$C$2:$W$141,9,FALSE)</f>
        <v>#N/A</v>
      </c>
      <c r="AG15" s="32" t="e">
        <f>VLOOKUP(C15,[2]SISMED!$C$2:$W$141,10,FALSE)</f>
        <v>#N/A</v>
      </c>
      <c r="AH15" s="32" t="e">
        <f>VLOOKUP(C15,[2]SISMED!$C$2:$W$141,11,FALSE)</f>
        <v>#N/A</v>
      </c>
      <c r="AI15" s="32" t="e">
        <f>VLOOKUP(C15,[2]SISMED!$C$2:$W$141,12,FALSE)</f>
        <v>#N/A</v>
      </c>
      <c r="AJ15" s="32" t="e">
        <f>VLOOKUP(C15,[2]SISMED!$C$2:$W$141,13,FALSE)</f>
        <v>#N/A</v>
      </c>
      <c r="AK15" s="32" t="e">
        <f>VLOOKUP(C15,[2]SISMED!$C$2:$W$141,14,FALSE)</f>
        <v>#N/A</v>
      </c>
      <c r="AL15" s="32" t="e">
        <f>VLOOKUP(C15,[2]SISMED!$C$2:$W$141,15,FALSE)</f>
        <v>#N/A</v>
      </c>
      <c r="AM15" s="32" t="e">
        <f>VLOOKUP(C15,[2]SISMED!$C$2:$W$141,16,FALSE)</f>
        <v>#N/A</v>
      </c>
      <c r="AN15" s="32" t="e">
        <f>VLOOKUP(C15,[2]SISMED!$C$2:$W$141,17,FALSE)</f>
        <v>#N/A</v>
      </c>
      <c r="AO15" s="32" t="e">
        <f>VLOOKUP(C15,[2]SISMED!$C$2:$W$141,18,FALSE)</f>
        <v>#N/A</v>
      </c>
      <c r="AP15" s="32" t="e">
        <f>VLOOKUP(C15,[2]SISMED!$C$2:$W$141,19,FALSE)</f>
        <v>#N/A</v>
      </c>
      <c r="AQ15" s="32" t="e">
        <f>VLOOKUP(C15,[2]SISMED!$C$2:$W$141,20,FALSE)</f>
        <v>#N/A</v>
      </c>
      <c r="AR15" s="32" t="e">
        <f>VLOOKUP(C15,[2]SISMED!$C$2:$W$141,21,FALSE)</f>
        <v>#N/A</v>
      </c>
      <c r="AS15" s="21" t="e">
        <f t="shared" si="0"/>
        <v>#N/A</v>
      </c>
    </row>
    <row r="16" spans="1:45" s="1" customFormat="1" ht="15.6" thickBot="1" x14ac:dyDescent="0.35">
      <c r="A16" s="8">
        <v>828</v>
      </c>
      <c r="B16" s="7" t="s">
        <v>28</v>
      </c>
      <c r="C16" s="20">
        <v>7319</v>
      </c>
      <c r="D16" s="7" t="s">
        <v>44</v>
      </c>
      <c r="E16" s="11" t="str">
        <f>VLOOKUP(C16,[1]Hoja1!$C$4:$E$487,3,FALSE)</f>
        <v>I-1</v>
      </c>
      <c r="F16" s="9">
        <v>1</v>
      </c>
      <c r="G16" s="6">
        <v>1</v>
      </c>
      <c r="H16" s="24">
        <v>0</v>
      </c>
      <c r="I16" s="10">
        <v>1</v>
      </c>
      <c r="J16" s="9">
        <v>1</v>
      </c>
      <c r="K16" s="6">
        <v>1</v>
      </c>
      <c r="L16" s="6">
        <v>1</v>
      </c>
      <c r="M16" s="6">
        <v>1</v>
      </c>
      <c r="N16" s="26">
        <v>1</v>
      </c>
      <c r="O16" s="10">
        <v>0</v>
      </c>
      <c r="P16" s="9">
        <v>1</v>
      </c>
      <c r="Q16" s="6">
        <v>1</v>
      </c>
      <c r="R16" s="6">
        <v>1</v>
      </c>
      <c r="S16" s="6">
        <v>1</v>
      </c>
      <c r="T16" s="6">
        <v>0</v>
      </c>
      <c r="U16" s="6">
        <v>0</v>
      </c>
      <c r="V16" s="24">
        <v>0</v>
      </c>
      <c r="W16" s="6">
        <v>1</v>
      </c>
      <c r="X16" s="29">
        <v>0</v>
      </c>
      <c r="Y16" s="31">
        <v>93.3</v>
      </c>
      <c r="Z16" s="21">
        <f>VLOOKUP(C16,[2]SISMED!$C$2:$W$141,3,FALSE)</f>
        <v>1</v>
      </c>
      <c r="AA16" s="32">
        <f>VLOOKUP(C16,[2]SISMED!$C$2:$W$141,4,FALSE)</f>
        <v>1</v>
      </c>
      <c r="AB16" s="32">
        <f>VLOOKUP(C16,[2]SISMED!$C$2:$W$141,5,FALSE)</f>
        <v>1</v>
      </c>
      <c r="AC16" s="32">
        <f>VLOOKUP(C16,[2]SISMED!$C$2:$W$141,6,FALSE)</f>
        <v>1</v>
      </c>
      <c r="AD16" s="32">
        <f>VLOOKUP(C16,[2]SISMED!$C$2:$W$141,7,FALSE)</f>
        <v>1</v>
      </c>
      <c r="AE16" s="32">
        <f>VLOOKUP(C16,[2]SISMED!$C$2:$W$141,8,FALSE)</f>
        <v>0</v>
      </c>
      <c r="AF16" s="32">
        <f>VLOOKUP(C16,[2]SISMED!$C$2:$W$141,9,FALSE)</f>
        <v>1</v>
      </c>
      <c r="AG16" s="32">
        <f>VLOOKUP(C16,[2]SISMED!$C$2:$W$141,10,FALSE)</f>
        <v>1</v>
      </c>
      <c r="AH16" s="32">
        <f>VLOOKUP(C16,[2]SISMED!$C$2:$W$141,11,FALSE)</f>
        <v>1</v>
      </c>
      <c r="AI16" s="32">
        <f>VLOOKUP(C16,[2]SISMED!$C$2:$W$141,12,FALSE)</f>
        <v>1</v>
      </c>
      <c r="AJ16" s="32">
        <f>VLOOKUP(C16,[2]SISMED!$C$2:$W$141,13,FALSE)</f>
        <v>1</v>
      </c>
      <c r="AK16" s="32">
        <f>VLOOKUP(C16,[2]SISMED!$C$2:$W$141,14,FALSE)</f>
        <v>1</v>
      </c>
      <c r="AL16" s="32">
        <f>VLOOKUP(C16,[2]SISMED!$C$2:$W$141,15,FALSE)</f>
        <v>1</v>
      </c>
      <c r="AM16" s="32">
        <f>VLOOKUP(C16,[2]SISMED!$C$2:$W$141,16,FALSE)</f>
        <v>1</v>
      </c>
      <c r="AN16" s="32">
        <f>VLOOKUP(C16,[2]SISMED!$C$2:$W$141,17,FALSE)</f>
        <v>0</v>
      </c>
      <c r="AO16" s="32">
        <f>VLOOKUP(C16,[2]SISMED!$C$2:$W$141,18,FALSE)</f>
        <v>1</v>
      </c>
      <c r="AP16" s="32">
        <f>VLOOKUP(C16,[2]SISMED!$C$2:$W$141,19,FALSE)</f>
        <v>1</v>
      </c>
      <c r="AQ16" s="32">
        <f>VLOOKUP(C16,[2]SISMED!$C$2:$W$141,20,FALSE)</f>
        <v>15</v>
      </c>
      <c r="AR16" s="32">
        <f>VLOOKUP(C16,[2]SISMED!$C$2:$W$141,21,FALSE)</f>
        <v>93.75</v>
      </c>
      <c r="AS16" s="21" t="str">
        <f t="shared" si="0"/>
        <v>CUMPLE</v>
      </c>
    </row>
    <row r="17" spans="1:45" s="1" customFormat="1" ht="15.6" hidden="1" thickBot="1" x14ac:dyDescent="0.35">
      <c r="A17" s="8">
        <v>828</v>
      </c>
      <c r="B17" s="7" t="s">
        <v>28</v>
      </c>
      <c r="C17" s="20">
        <v>316</v>
      </c>
      <c r="D17" s="7" t="s">
        <v>45</v>
      </c>
      <c r="E17" s="12"/>
      <c r="F17" s="9">
        <v>1</v>
      </c>
      <c r="G17" s="6">
        <v>1</v>
      </c>
      <c r="H17" s="6">
        <v>0</v>
      </c>
      <c r="I17" s="10">
        <v>1</v>
      </c>
      <c r="J17" s="9">
        <v>1</v>
      </c>
      <c r="K17" s="6">
        <v>1</v>
      </c>
      <c r="L17" s="6">
        <v>0</v>
      </c>
      <c r="M17" s="6">
        <v>1</v>
      </c>
      <c r="N17" s="6">
        <v>1</v>
      </c>
      <c r="O17" s="10">
        <v>1</v>
      </c>
      <c r="P17" s="9">
        <v>0</v>
      </c>
      <c r="Q17" s="6">
        <v>1</v>
      </c>
      <c r="R17" s="6">
        <v>0</v>
      </c>
      <c r="S17" s="6">
        <v>1</v>
      </c>
      <c r="T17" s="6">
        <v>0</v>
      </c>
      <c r="U17" s="6">
        <v>1</v>
      </c>
      <c r="V17" s="6">
        <v>0</v>
      </c>
      <c r="W17" s="6">
        <v>1</v>
      </c>
      <c r="X17" s="30">
        <v>0</v>
      </c>
      <c r="Y17" s="31">
        <v>80</v>
      </c>
      <c r="Z17" s="21" t="e">
        <f>VLOOKUP(C17,[2]SISMED!$C$2:$W$141,3,FALSE)</f>
        <v>#N/A</v>
      </c>
      <c r="AA17" s="32" t="e">
        <f>VLOOKUP(C17,[2]SISMED!$C$2:$W$141,4,FALSE)</f>
        <v>#N/A</v>
      </c>
      <c r="AB17" s="32" t="e">
        <f>VLOOKUP(C17,[2]SISMED!$C$2:$W$141,5,FALSE)</f>
        <v>#N/A</v>
      </c>
      <c r="AC17" s="32" t="e">
        <f>VLOOKUP(C17,[2]SISMED!$C$2:$W$141,6,FALSE)</f>
        <v>#N/A</v>
      </c>
      <c r="AD17" s="32" t="e">
        <f>VLOOKUP(C17,[2]SISMED!$C$2:$W$141,7,FALSE)</f>
        <v>#N/A</v>
      </c>
      <c r="AE17" s="32" t="e">
        <f>VLOOKUP(C17,[2]SISMED!$C$2:$W$141,8,FALSE)</f>
        <v>#N/A</v>
      </c>
      <c r="AF17" s="32" t="e">
        <f>VLOOKUP(C17,[2]SISMED!$C$2:$W$141,9,FALSE)</f>
        <v>#N/A</v>
      </c>
      <c r="AG17" s="32" t="e">
        <f>VLOOKUP(C17,[2]SISMED!$C$2:$W$141,10,FALSE)</f>
        <v>#N/A</v>
      </c>
      <c r="AH17" s="32" t="e">
        <f>VLOOKUP(C17,[2]SISMED!$C$2:$W$141,11,FALSE)</f>
        <v>#N/A</v>
      </c>
      <c r="AI17" s="32" t="e">
        <f>VLOOKUP(C17,[2]SISMED!$C$2:$W$141,12,FALSE)</f>
        <v>#N/A</v>
      </c>
      <c r="AJ17" s="32" t="e">
        <f>VLOOKUP(C17,[2]SISMED!$C$2:$W$141,13,FALSE)</f>
        <v>#N/A</v>
      </c>
      <c r="AK17" s="32" t="e">
        <f>VLOOKUP(C17,[2]SISMED!$C$2:$W$141,14,FALSE)</f>
        <v>#N/A</v>
      </c>
      <c r="AL17" s="32" t="e">
        <f>VLOOKUP(C17,[2]SISMED!$C$2:$W$141,15,FALSE)</f>
        <v>#N/A</v>
      </c>
      <c r="AM17" s="32" t="e">
        <f>VLOOKUP(C17,[2]SISMED!$C$2:$W$141,16,FALSE)</f>
        <v>#N/A</v>
      </c>
      <c r="AN17" s="32" t="e">
        <f>VLOOKUP(C17,[2]SISMED!$C$2:$W$141,17,FALSE)</f>
        <v>#N/A</v>
      </c>
      <c r="AO17" s="32" t="e">
        <f>VLOOKUP(C17,[2]SISMED!$C$2:$W$141,18,FALSE)</f>
        <v>#N/A</v>
      </c>
      <c r="AP17" s="32" t="e">
        <f>VLOOKUP(C17,[2]SISMED!$C$2:$W$141,19,FALSE)</f>
        <v>#N/A</v>
      </c>
      <c r="AQ17" s="32" t="e">
        <f>VLOOKUP(C17,[2]SISMED!$C$2:$W$141,20,FALSE)</f>
        <v>#N/A</v>
      </c>
      <c r="AR17" s="32" t="e">
        <f>VLOOKUP(C17,[2]SISMED!$C$2:$W$141,21,FALSE)</f>
        <v>#N/A</v>
      </c>
      <c r="AS17" s="21" t="e">
        <f t="shared" si="0"/>
        <v>#N/A</v>
      </c>
    </row>
    <row r="18" spans="1:45" s="1" customFormat="1" ht="15.6" hidden="1" thickBot="1" x14ac:dyDescent="0.35">
      <c r="A18" s="8">
        <v>828</v>
      </c>
      <c r="B18" s="7" t="s">
        <v>28</v>
      </c>
      <c r="C18" s="20">
        <v>317</v>
      </c>
      <c r="D18" s="7" t="s">
        <v>46</v>
      </c>
      <c r="E18" s="11" t="str">
        <f>VLOOKUP(C18,[1]Hoja1!$C$4:$E$487,3,FALSE)</f>
        <v>I-1</v>
      </c>
      <c r="F18" s="9">
        <v>1</v>
      </c>
      <c r="G18" s="6">
        <v>1</v>
      </c>
      <c r="H18" s="24">
        <v>0</v>
      </c>
      <c r="I18" s="10">
        <v>1</v>
      </c>
      <c r="J18" s="9">
        <v>1</v>
      </c>
      <c r="K18" s="6">
        <v>1</v>
      </c>
      <c r="L18" s="6">
        <v>1</v>
      </c>
      <c r="M18" s="6">
        <v>1</v>
      </c>
      <c r="N18" s="26">
        <v>1</v>
      </c>
      <c r="O18" s="10">
        <v>1</v>
      </c>
      <c r="P18" s="9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24">
        <v>0</v>
      </c>
      <c r="W18" s="6">
        <v>1</v>
      </c>
      <c r="X18" s="29">
        <v>0</v>
      </c>
      <c r="Y18" s="31">
        <v>100</v>
      </c>
      <c r="Z18" s="21" t="e">
        <f>VLOOKUP(C18,[2]SISMED!$C$2:$W$141,3,FALSE)</f>
        <v>#N/A</v>
      </c>
      <c r="AA18" s="32" t="e">
        <f>VLOOKUP(C18,[2]SISMED!$C$2:$W$141,4,FALSE)</f>
        <v>#N/A</v>
      </c>
      <c r="AB18" s="32" t="e">
        <f>VLOOKUP(C18,[2]SISMED!$C$2:$W$141,5,FALSE)</f>
        <v>#N/A</v>
      </c>
      <c r="AC18" s="32" t="e">
        <f>VLOOKUP(C18,[2]SISMED!$C$2:$W$141,6,FALSE)</f>
        <v>#N/A</v>
      </c>
      <c r="AD18" s="32" t="e">
        <f>VLOOKUP(C18,[2]SISMED!$C$2:$W$141,7,FALSE)</f>
        <v>#N/A</v>
      </c>
      <c r="AE18" s="32" t="e">
        <f>VLOOKUP(C18,[2]SISMED!$C$2:$W$141,8,FALSE)</f>
        <v>#N/A</v>
      </c>
      <c r="AF18" s="32" t="e">
        <f>VLOOKUP(C18,[2]SISMED!$C$2:$W$141,9,FALSE)</f>
        <v>#N/A</v>
      </c>
      <c r="AG18" s="32" t="e">
        <f>VLOOKUP(C18,[2]SISMED!$C$2:$W$141,10,FALSE)</f>
        <v>#N/A</v>
      </c>
      <c r="AH18" s="32" t="e">
        <f>VLOOKUP(C18,[2]SISMED!$C$2:$W$141,11,FALSE)</f>
        <v>#N/A</v>
      </c>
      <c r="AI18" s="32" t="e">
        <f>VLOOKUP(C18,[2]SISMED!$C$2:$W$141,12,FALSE)</f>
        <v>#N/A</v>
      </c>
      <c r="AJ18" s="32" t="e">
        <f>VLOOKUP(C18,[2]SISMED!$C$2:$W$141,13,FALSE)</f>
        <v>#N/A</v>
      </c>
      <c r="AK18" s="32" t="e">
        <f>VLOOKUP(C18,[2]SISMED!$C$2:$W$141,14,FALSE)</f>
        <v>#N/A</v>
      </c>
      <c r="AL18" s="32" t="e">
        <f>VLOOKUP(C18,[2]SISMED!$C$2:$W$141,15,FALSE)</f>
        <v>#N/A</v>
      </c>
      <c r="AM18" s="32" t="e">
        <f>VLOOKUP(C18,[2]SISMED!$C$2:$W$141,16,FALSE)</f>
        <v>#N/A</v>
      </c>
      <c r="AN18" s="32" t="e">
        <f>VLOOKUP(C18,[2]SISMED!$C$2:$W$141,17,FALSE)</f>
        <v>#N/A</v>
      </c>
      <c r="AO18" s="32" t="e">
        <f>VLOOKUP(C18,[2]SISMED!$C$2:$W$141,18,FALSE)</f>
        <v>#N/A</v>
      </c>
      <c r="AP18" s="32" t="e">
        <f>VLOOKUP(C18,[2]SISMED!$C$2:$W$141,19,FALSE)</f>
        <v>#N/A</v>
      </c>
      <c r="AQ18" s="32" t="e">
        <f>VLOOKUP(C18,[2]SISMED!$C$2:$W$141,20,FALSE)</f>
        <v>#N/A</v>
      </c>
      <c r="AR18" s="32" t="e">
        <f>VLOOKUP(C18,[2]SISMED!$C$2:$W$141,21,FALSE)</f>
        <v>#N/A</v>
      </c>
      <c r="AS18" s="21" t="e">
        <f t="shared" si="0"/>
        <v>#N/A</v>
      </c>
    </row>
    <row r="19" spans="1:45" s="1" customFormat="1" ht="15.6" hidden="1" thickBot="1" x14ac:dyDescent="0.35">
      <c r="A19" s="8">
        <v>828</v>
      </c>
      <c r="B19" s="7" t="s">
        <v>28</v>
      </c>
      <c r="C19" s="20">
        <v>336</v>
      </c>
      <c r="D19" s="7" t="s">
        <v>47</v>
      </c>
      <c r="E19" s="12"/>
      <c r="F19" s="9">
        <v>1</v>
      </c>
      <c r="G19" s="6">
        <v>1</v>
      </c>
      <c r="H19" s="6">
        <v>0</v>
      </c>
      <c r="I19" s="10">
        <v>1</v>
      </c>
      <c r="J19" s="9">
        <v>1</v>
      </c>
      <c r="K19" s="6">
        <v>1</v>
      </c>
      <c r="L19" s="6">
        <v>1</v>
      </c>
      <c r="M19" s="6">
        <v>1</v>
      </c>
      <c r="N19" s="6">
        <v>1</v>
      </c>
      <c r="O19" s="10">
        <v>1</v>
      </c>
      <c r="P19" s="9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0</v>
      </c>
      <c r="W19" s="6">
        <v>1</v>
      </c>
      <c r="X19" s="30">
        <v>1</v>
      </c>
      <c r="Y19" s="31">
        <v>100</v>
      </c>
      <c r="Z19" s="21" t="e">
        <f>VLOOKUP(C19,[2]SISMED!$C$2:$W$141,3,FALSE)</f>
        <v>#N/A</v>
      </c>
      <c r="AA19" s="32" t="e">
        <f>VLOOKUP(C19,[2]SISMED!$C$2:$W$141,4,FALSE)</f>
        <v>#N/A</v>
      </c>
      <c r="AB19" s="32" t="e">
        <f>VLOOKUP(C19,[2]SISMED!$C$2:$W$141,5,FALSE)</f>
        <v>#N/A</v>
      </c>
      <c r="AC19" s="32" t="e">
        <f>VLOOKUP(C19,[2]SISMED!$C$2:$W$141,6,FALSE)</f>
        <v>#N/A</v>
      </c>
      <c r="AD19" s="32" t="e">
        <f>VLOOKUP(C19,[2]SISMED!$C$2:$W$141,7,FALSE)</f>
        <v>#N/A</v>
      </c>
      <c r="AE19" s="32" t="e">
        <f>VLOOKUP(C19,[2]SISMED!$C$2:$W$141,8,FALSE)</f>
        <v>#N/A</v>
      </c>
      <c r="AF19" s="32" t="e">
        <f>VLOOKUP(C19,[2]SISMED!$C$2:$W$141,9,FALSE)</f>
        <v>#N/A</v>
      </c>
      <c r="AG19" s="32" t="e">
        <f>VLOOKUP(C19,[2]SISMED!$C$2:$W$141,10,FALSE)</f>
        <v>#N/A</v>
      </c>
      <c r="AH19" s="32" t="e">
        <f>VLOOKUP(C19,[2]SISMED!$C$2:$W$141,11,FALSE)</f>
        <v>#N/A</v>
      </c>
      <c r="AI19" s="32" t="e">
        <f>VLOOKUP(C19,[2]SISMED!$C$2:$W$141,12,FALSE)</f>
        <v>#N/A</v>
      </c>
      <c r="AJ19" s="32" t="e">
        <f>VLOOKUP(C19,[2]SISMED!$C$2:$W$141,13,FALSE)</f>
        <v>#N/A</v>
      </c>
      <c r="AK19" s="32" t="e">
        <f>VLOOKUP(C19,[2]SISMED!$C$2:$W$141,14,FALSE)</f>
        <v>#N/A</v>
      </c>
      <c r="AL19" s="32" t="e">
        <f>VLOOKUP(C19,[2]SISMED!$C$2:$W$141,15,FALSE)</f>
        <v>#N/A</v>
      </c>
      <c r="AM19" s="32" t="e">
        <f>VLOOKUP(C19,[2]SISMED!$C$2:$W$141,16,FALSE)</f>
        <v>#N/A</v>
      </c>
      <c r="AN19" s="32" t="e">
        <f>VLOOKUP(C19,[2]SISMED!$C$2:$W$141,17,FALSE)</f>
        <v>#N/A</v>
      </c>
      <c r="AO19" s="32" t="e">
        <f>VLOOKUP(C19,[2]SISMED!$C$2:$W$141,18,FALSE)</f>
        <v>#N/A</v>
      </c>
      <c r="AP19" s="32" t="e">
        <f>VLOOKUP(C19,[2]SISMED!$C$2:$W$141,19,FALSE)</f>
        <v>#N/A</v>
      </c>
      <c r="AQ19" s="32" t="e">
        <f>VLOOKUP(C19,[2]SISMED!$C$2:$W$141,20,FALSE)</f>
        <v>#N/A</v>
      </c>
      <c r="AR19" s="32" t="e">
        <f>VLOOKUP(C19,[2]SISMED!$C$2:$W$141,21,FALSE)</f>
        <v>#N/A</v>
      </c>
      <c r="AS19" s="21" t="e">
        <f t="shared" si="0"/>
        <v>#N/A</v>
      </c>
    </row>
    <row r="20" spans="1:45" s="1" customFormat="1" ht="15.6" thickBot="1" x14ac:dyDescent="0.35">
      <c r="A20" s="8">
        <v>828</v>
      </c>
      <c r="B20" s="7" t="s">
        <v>28</v>
      </c>
      <c r="C20" s="20">
        <v>333</v>
      </c>
      <c r="D20" s="7" t="s">
        <v>48</v>
      </c>
      <c r="E20" s="11" t="str">
        <f>VLOOKUP(C20,[1]Hoja1!$C$4:$E$487,3,FALSE)</f>
        <v>I-1</v>
      </c>
      <c r="F20" s="9">
        <v>1</v>
      </c>
      <c r="G20" s="6">
        <v>1</v>
      </c>
      <c r="H20" s="24">
        <v>0</v>
      </c>
      <c r="I20" s="10">
        <v>1</v>
      </c>
      <c r="J20" s="9">
        <v>1</v>
      </c>
      <c r="K20" s="6">
        <v>1</v>
      </c>
      <c r="L20" s="6">
        <v>0</v>
      </c>
      <c r="M20" s="6">
        <v>1</v>
      </c>
      <c r="N20" s="27">
        <v>0</v>
      </c>
      <c r="O20" s="10">
        <v>1</v>
      </c>
      <c r="P20" s="9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24">
        <v>0</v>
      </c>
      <c r="W20" s="6">
        <v>1</v>
      </c>
      <c r="X20" s="29">
        <v>0</v>
      </c>
      <c r="Y20" s="31">
        <v>86.7</v>
      </c>
      <c r="Z20" s="21">
        <f>VLOOKUP(C20,[2]SISMED!$C$2:$W$141,3,FALSE)</f>
        <v>1</v>
      </c>
      <c r="AA20" s="32">
        <f>VLOOKUP(C20,[2]SISMED!$C$2:$W$141,4,FALSE)</f>
        <v>1</v>
      </c>
      <c r="AB20" s="32">
        <f>VLOOKUP(C20,[2]SISMED!$C$2:$W$141,5,FALSE)</f>
        <v>1</v>
      </c>
      <c r="AC20" s="32">
        <f>VLOOKUP(C20,[2]SISMED!$C$2:$W$141,6,FALSE)</f>
        <v>1</v>
      </c>
      <c r="AD20" s="32">
        <f>VLOOKUP(C20,[2]SISMED!$C$2:$W$141,7,FALSE)</f>
        <v>1</v>
      </c>
      <c r="AE20" s="32">
        <f>VLOOKUP(C20,[2]SISMED!$C$2:$W$141,8,FALSE)</f>
        <v>1</v>
      </c>
      <c r="AF20" s="32">
        <f>VLOOKUP(C20,[2]SISMED!$C$2:$W$141,9,FALSE)</f>
        <v>1</v>
      </c>
      <c r="AG20" s="32">
        <f>VLOOKUP(C20,[2]SISMED!$C$2:$W$141,10,FALSE)</f>
        <v>1</v>
      </c>
      <c r="AH20" s="32">
        <f>VLOOKUP(C20,[2]SISMED!$C$2:$W$141,11,FALSE)</f>
        <v>1</v>
      </c>
      <c r="AI20" s="32">
        <f>VLOOKUP(C20,[2]SISMED!$C$2:$W$141,12,FALSE)</f>
        <v>1</v>
      </c>
      <c r="AJ20" s="32">
        <f>VLOOKUP(C20,[2]SISMED!$C$2:$W$141,13,FALSE)</f>
        <v>1</v>
      </c>
      <c r="AK20" s="32">
        <f>VLOOKUP(C20,[2]SISMED!$C$2:$W$141,14,FALSE)</f>
        <v>1</v>
      </c>
      <c r="AL20" s="32">
        <f>VLOOKUP(C20,[2]SISMED!$C$2:$W$141,15,FALSE)</f>
        <v>1</v>
      </c>
      <c r="AM20" s="32">
        <f>VLOOKUP(C20,[2]SISMED!$C$2:$W$141,16,FALSE)</f>
        <v>1</v>
      </c>
      <c r="AN20" s="32">
        <f>VLOOKUP(C20,[2]SISMED!$C$2:$W$141,17,FALSE)</f>
        <v>0</v>
      </c>
      <c r="AO20" s="32">
        <f>VLOOKUP(C20,[2]SISMED!$C$2:$W$141,18,FALSE)</f>
        <v>1</v>
      </c>
      <c r="AP20" s="32">
        <f>VLOOKUP(C20,[2]SISMED!$C$2:$W$141,19,FALSE)</f>
        <v>1</v>
      </c>
      <c r="AQ20" s="32">
        <f>VLOOKUP(C20,[2]SISMED!$C$2:$W$141,20,FALSE)</f>
        <v>16</v>
      </c>
      <c r="AR20" s="32">
        <f>VLOOKUP(C20,[2]SISMED!$C$2:$W$141,21,FALSE)</f>
        <v>100</v>
      </c>
      <c r="AS20" s="21" t="str">
        <f t="shared" si="0"/>
        <v>CUMPLE</v>
      </c>
    </row>
    <row r="21" spans="1:45" s="1" customFormat="1" ht="15.6" thickBot="1" x14ac:dyDescent="0.35">
      <c r="A21" s="8">
        <v>828</v>
      </c>
      <c r="B21" s="7" t="s">
        <v>28</v>
      </c>
      <c r="C21" s="20">
        <v>321</v>
      </c>
      <c r="D21" s="7" t="s">
        <v>49</v>
      </c>
      <c r="E21" s="11" t="str">
        <f>VLOOKUP(C21,[1]Hoja1!$C$4:$E$487,3,FALSE)</f>
        <v>I-1</v>
      </c>
      <c r="F21" s="9">
        <v>1</v>
      </c>
      <c r="G21" s="6">
        <v>1</v>
      </c>
      <c r="H21" s="24">
        <v>0</v>
      </c>
      <c r="I21" s="10">
        <v>1</v>
      </c>
      <c r="J21" s="9">
        <v>1</v>
      </c>
      <c r="K21" s="6">
        <v>1</v>
      </c>
      <c r="L21" s="6">
        <v>1</v>
      </c>
      <c r="M21" s="6">
        <v>1</v>
      </c>
      <c r="N21" s="26">
        <v>1</v>
      </c>
      <c r="O21" s="10">
        <v>1</v>
      </c>
      <c r="P21" s="9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24">
        <v>1</v>
      </c>
      <c r="W21" s="6">
        <v>1</v>
      </c>
      <c r="X21" s="29">
        <v>0</v>
      </c>
      <c r="Y21" s="31">
        <v>100</v>
      </c>
      <c r="Z21" s="21">
        <f>VLOOKUP(C21,[2]SISMED!$C$2:$W$141,3,FALSE)</f>
        <v>1</v>
      </c>
      <c r="AA21" s="32">
        <f>VLOOKUP(C21,[2]SISMED!$C$2:$W$141,4,FALSE)</f>
        <v>1</v>
      </c>
      <c r="AB21" s="32">
        <f>VLOOKUP(C21,[2]SISMED!$C$2:$W$141,5,FALSE)</f>
        <v>1</v>
      </c>
      <c r="AC21" s="32">
        <f>VLOOKUP(C21,[2]SISMED!$C$2:$W$141,6,FALSE)</f>
        <v>1</v>
      </c>
      <c r="AD21" s="32">
        <f>VLOOKUP(C21,[2]SISMED!$C$2:$W$141,7,FALSE)</f>
        <v>1</v>
      </c>
      <c r="AE21" s="32">
        <f>VLOOKUP(C21,[2]SISMED!$C$2:$W$141,8,FALSE)</f>
        <v>1</v>
      </c>
      <c r="AF21" s="32">
        <f>VLOOKUP(C21,[2]SISMED!$C$2:$W$141,9,FALSE)</f>
        <v>1</v>
      </c>
      <c r="AG21" s="32">
        <f>VLOOKUP(C21,[2]SISMED!$C$2:$W$141,10,FALSE)</f>
        <v>1</v>
      </c>
      <c r="AH21" s="32">
        <f>VLOOKUP(C21,[2]SISMED!$C$2:$W$141,11,FALSE)</f>
        <v>1</v>
      </c>
      <c r="AI21" s="32">
        <f>VLOOKUP(C21,[2]SISMED!$C$2:$W$141,12,FALSE)</f>
        <v>1</v>
      </c>
      <c r="AJ21" s="32">
        <f>VLOOKUP(C21,[2]SISMED!$C$2:$W$141,13,FALSE)</f>
        <v>1</v>
      </c>
      <c r="AK21" s="32">
        <f>VLOOKUP(C21,[2]SISMED!$C$2:$W$141,14,FALSE)</f>
        <v>1</v>
      </c>
      <c r="AL21" s="32">
        <f>VLOOKUP(C21,[2]SISMED!$C$2:$W$141,15,FALSE)</f>
        <v>1</v>
      </c>
      <c r="AM21" s="32">
        <f>VLOOKUP(C21,[2]SISMED!$C$2:$W$141,16,FALSE)</f>
        <v>1</v>
      </c>
      <c r="AN21" s="32">
        <f>VLOOKUP(C21,[2]SISMED!$C$2:$W$141,17,FALSE)</f>
        <v>0</v>
      </c>
      <c r="AO21" s="32">
        <f>VLOOKUP(C21,[2]SISMED!$C$2:$W$141,18,FALSE)</f>
        <v>1</v>
      </c>
      <c r="AP21" s="32">
        <f>VLOOKUP(C21,[2]SISMED!$C$2:$W$141,19,FALSE)</f>
        <v>1</v>
      </c>
      <c r="AQ21" s="32">
        <f>VLOOKUP(C21,[2]SISMED!$C$2:$W$141,20,FALSE)</f>
        <v>16</v>
      </c>
      <c r="AR21" s="32">
        <f>VLOOKUP(C21,[2]SISMED!$C$2:$W$141,21,FALSE)</f>
        <v>100</v>
      </c>
      <c r="AS21" s="21" t="str">
        <f t="shared" si="0"/>
        <v>CUMPLE</v>
      </c>
    </row>
    <row r="22" spans="1:45" s="1" customFormat="1" ht="15.6" thickBot="1" x14ac:dyDescent="0.35">
      <c r="A22" s="8">
        <v>828</v>
      </c>
      <c r="B22" s="7" t="s">
        <v>28</v>
      </c>
      <c r="C22" s="20">
        <v>326</v>
      </c>
      <c r="D22" s="7" t="s">
        <v>50</v>
      </c>
      <c r="E22" s="11" t="str">
        <f>VLOOKUP(C22,[1]Hoja1!$C$4:$E$487,3,FALSE)</f>
        <v>I-1</v>
      </c>
      <c r="F22" s="9">
        <v>1</v>
      </c>
      <c r="G22" s="6">
        <v>1</v>
      </c>
      <c r="H22" s="24">
        <v>0</v>
      </c>
      <c r="I22" s="10">
        <v>1</v>
      </c>
      <c r="J22" s="9">
        <v>1</v>
      </c>
      <c r="K22" s="6">
        <v>1</v>
      </c>
      <c r="L22" s="6">
        <v>0</v>
      </c>
      <c r="M22" s="6">
        <v>1</v>
      </c>
      <c r="N22" s="26">
        <v>1</v>
      </c>
      <c r="O22" s="10">
        <v>1</v>
      </c>
      <c r="P22" s="9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24">
        <v>0</v>
      </c>
      <c r="W22" s="6">
        <v>1</v>
      </c>
      <c r="X22" s="29">
        <v>0</v>
      </c>
      <c r="Y22" s="31">
        <v>93.3</v>
      </c>
      <c r="Z22" s="21">
        <f>VLOOKUP(C22,[2]SISMED!$C$2:$W$141,3,FALSE)</f>
        <v>1</v>
      </c>
      <c r="AA22" s="32">
        <f>VLOOKUP(C22,[2]SISMED!$C$2:$W$141,4,FALSE)</f>
        <v>1</v>
      </c>
      <c r="AB22" s="32">
        <f>VLOOKUP(C22,[2]SISMED!$C$2:$W$141,5,FALSE)</f>
        <v>1</v>
      </c>
      <c r="AC22" s="32">
        <f>VLOOKUP(C22,[2]SISMED!$C$2:$W$141,6,FALSE)</f>
        <v>1</v>
      </c>
      <c r="AD22" s="32">
        <f>VLOOKUP(C22,[2]SISMED!$C$2:$W$141,7,FALSE)</f>
        <v>1</v>
      </c>
      <c r="AE22" s="32">
        <f>VLOOKUP(C22,[2]SISMED!$C$2:$W$141,8,FALSE)</f>
        <v>1</v>
      </c>
      <c r="AF22" s="32">
        <f>VLOOKUP(C22,[2]SISMED!$C$2:$W$141,9,FALSE)</f>
        <v>1</v>
      </c>
      <c r="AG22" s="32">
        <f>VLOOKUP(C22,[2]SISMED!$C$2:$W$141,10,FALSE)</f>
        <v>1</v>
      </c>
      <c r="AH22" s="32">
        <f>VLOOKUP(C22,[2]SISMED!$C$2:$W$141,11,FALSE)</f>
        <v>1</v>
      </c>
      <c r="AI22" s="32">
        <f>VLOOKUP(C22,[2]SISMED!$C$2:$W$141,12,FALSE)</f>
        <v>1</v>
      </c>
      <c r="AJ22" s="32">
        <f>VLOOKUP(C22,[2]SISMED!$C$2:$W$141,13,FALSE)</f>
        <v>1</v>
      </c>
      <c r="AK22" s="32">
        <f>VLOOKUP(C22,[2]SISMED!$C$2:$W$141,14,FALSE)</f>
        <v>1</v>
      </c>
      <c r="AL22" s="32">
        <f>VLOOKUP(C22,[2]SISMED!$C$2:$W$141,15,FALSE)</f>
        <v>1</v>
      </c>
      <c r="AM22" s="32">
        <f>VLOOKUP(C22,[2]SISMED!$C$2:$W$141,16,FALSE)</f>
        <v>1</v>
      </c>
      <c r="AN22" s="32">
        <f>VLOOKUP(C22,[2]SISMED!$C$2:$W$141,17,FALSE)</f>
        <v>0</v>
      </c>
      <c r="AO22" s="32">
        <f>VLOOKUP(C22,[2]SISMED!$C$2:$W$141,18,FALSE)</f>
        <v>1</v>
      </c>
      <c r="AP22" s="32">
        <f>VLOOKUP(C22,[2]SISMED!$C$2:$W$141,19,FALSE)</f>
        <v>1</v>
      </c>
      <c r="AQ22" s="32">
        <f>VLOOKUP(C22,[2]SISMED!$C$2:$W$141,20,FALSE)</f>
        <v>16</v>
      </c>
      <c r="AR22" s="32">
        <f>VLOOKUP(C22,[2]SISMED!$C$2:$W$141,21,FALSE)</f>
        <v>100</v>
      </c>
      <c r="AS22" s="21" t="str">
        <f t="shared" si="0"/>
        <v>CUMPLE</v>
      </c>
    </row>
    <row r="23" spans="1:45" s="1" customFormat="1" ht="15.6" thickBot="1" x14ac:dyDescent="0.35">
      <c r="A23" s="8">
        <v>828</v>
      </c>
      <c r="B23" s="7" t="s">
        <v>28</v>
      </c>
      <c r="C23" s="20">
        <v>327</v>
      </c>
      <c r="D23" s="7" t="s">
        <v>51</v>
      </c>
      <c r="E23" s="11" t="str">
        <f>VLOOKUP(C23,[1]Hoja1!$C$4:$E$487,3,FALSE)</f>
        <v>I-1</v>
      </c>
      <c r="F23" s="9">
        <v>1</v>
      </c>
      <c r="G23" s="6">
        <v>1</v>
      </c>
      <c r="H23" s="24">
        <v>0</v>
      </c>
      <c r="I23" s="10">
        <v>1</v>
      </c>
      <c r="J23" s="9">
        <v>1</v>
      </c>
      <c r="K23" s="6">
        <v>1</v>
      </c>
      <c r="L23" s="6">
        <v>0</v>
      </c>
      <c r="M23" s="6">
        <v>1</v>
      </c>
      <c r="N23" s="26">
        <v>1</v>
      </c>
      <c r="O23" s="10">
        <v>0</v>
      </c>
      <c r="P23" s="9">
        <v>1</v>
      </c>
      <c r="Q23" s="6">
        <v>1</v>
      </c>
      <c r="R23" s="6">
        <v>1</v>
      </c>
      <c r="S23" s="6">
        <v>1</v>
      </c>
      <c r="T23" s="6">
        <v>1</v>
      </c>
      <c r="U23" s="6">
        <v>0</v>
      </c>
      <c r="V23" s="24">
        <v>0</v>
      </c>
      <c r="W23" s="6">
        <v>1</v>
      </c>
      <c r="X23" s="29">
        <v>0</v>
      </c>
      <c r="Y23" s="31">
        <v>86.7</v>
      </c>
      <c r="Z23" s="21">
        <f>VLOOKUP(C23,[2]SISMED!$C$2:$W$141,3,FALSE)</f>
        <v>1</v>
      </c>
      <c r="AA23" s="32">
        <f>VLOOKUP(C23,[2]SISMED!$C$2:$W$141,4,FALSE)</f>
        <v>1</v>
      </c>
      <c r="AB23" s="32">
        <f>VLOOKUP(C23,[2]SISMED!$C$2:$W$141,5,FALSE)</f>
        <v>1</v>
      </c>
      <c r="AC23" s="32">
        <f>VLOOKUP(C23,[2]SISMED!$C$2:$W$141,6,FALSE)</f>
        <v>1</v>
      </c>
      <c r="AD23" s="32">
        <f>VLOOKUP(C23,[2]SISMED!$C$2:$W$141,7,FALSE)</f>
        <v>1</v>
      </c>
      <c r="AE23" s="32">
        <f>VLOOKUP(C23,[2]SISMED!$C$2:$W$141,8,FALSE)</f>
        <v>1</v>
      </c>
      <c r="AF23" s="32">
        <f>VLOOKUP(C23,[2]SISMED!$C$2:$W$141,9,FALSE)</f>
        <v>1</v>
      </c>
      <c r="AG23" s="32">
        <f>VLOOKUP(C23,[2]SISMED!$C$2:$W$141,10,FALSE)</f>
        <v>1</v>
      </c>
      <c r="AH23" s="32">
        <f>VLOOKUP(C23,[2]SISMED!$C$2:$W$141,11,FALSE)</f>
        <v>1</v>
      </c>
      <c r="AI23" s="32">
        <f>VLOOKUP(C23,[2]SISMED!$C$2:$W$141,12,FALSE)</f>
        <v>1</v>
      </c>
      <c r="AJ23" s="32">
        <f>VLOOKUP(C23,[2]SISMED!$C$2:$W$141,13,FALSE)</f>
        <v>1</v>
      </c>
      <c r="AK23" s="32">
        <f>VLOOKUP(C23,[2]SISMED!$C$2:$W$141,14,FALSE)</f>
        <v>1</v>
      </c>
      <c r="AL23" s="32">
        <f>VLOOKUP(C23,[2]SISMED!$C$2:$W$141,15,FALSE)</f>
        <v>1</v>
      </c>
      <c r="AM23" s="32">
        <f>VLOOKUP(C23,[2]SISMED!$C$2:$W$141,16,FALSE)</f>
        <v>1</v>
      </c>
      <c r="AN23" s="32">
        <f>VLOOKUP(C23,[2]SISMED!$C$2:$W$141,17,FALSE)</f>
        <v>0</v>
      </c>
      <c r="AO23" s="32">
        <f>VLOOKUP(C23,[2]SISMED!$C$2:$W$141,18,FALSE)</f>
        <v>1</v>
      </c>
      <c r="AP23" s="32">
        <f>VLOOKUP(C23,[2]SISMED!$C$2:$W$141,19,FALSE)</f>
        <v>1</v>
      </c>
      <c r="AQ23" s="32">
        <f>VLOOKUP(C23,[2]SISMED!$C$2:$W$141,20,FALSE)</f>
        <v>16</v>
      </c>
      <c r="AR23" s="32">
        <f>VLOOKUP(C23,[2]SISMED!$C$2:$W$141,21,FALSE)</f>
        <v>100</v>
      </c>
      <c r="AS23" s="21" t="str">
        <f t="shared" si="0"/>
        <v>CUMPLE</v>
      </c>
    </row>
    <row r="24" spans="1:45" s="1" customFormat="1" ht="15.6" thickBot="1" x14ac:dyDescent="0.35">
      <c r="A24" s="8">
        <v>828</v>
      </c>
      <c r="B24" s="7" t="s">
        <v>28</v>
      </c>
      <c r="C24" s="20">
        <v>328</v>
      </c>
      <c r="D24" s="7" t="s">
        <v>52</v>
      </c>
      <c r="E24" s="11" t="str">
        <f>VLOOKUP(C24,[1]Hoja1!$C$4:$E$487,3,FALSE)</f>
        <v>I-1</v>
      </c>
      <c r="F24" s="9">
        <v>1</v>
      </c>
      <c r="G24" s="6">
        <v>1</v>
      </c>
      <c r="H24" s="24">
        <v>0</v>
      </c>
      <c r="I24" s="10">
        <v>1</v>
      </c>
      <c r="J24" s="9">
        <v>1</v>
      </c>
      <c r="K24" s="6">
        <v>1</v>
      </c>
      <c r="L24" s="6">
        <v>1</v>
      </c>
      <c r="M24" s="6">
        <v>1</v>
      </c>
      <c r="N24" s="26">
        <v>1</v>
      </c>
      <c r="O24" s="10">
        <v>1</v>
      </c>
      <c r="P24" s="9">
        <v>1</v>
      </c>
      <c r="Q24" s="6">
        <v>1</v>
      </c>
      <c r="R24" s="6">
        <v>1</v>
      </c>
      <c r="S24" s="6">
        <v>1</v>
      </c>
      <c r="T24" s="6">
        <v>1</v>
      </c>
      <c r="U24" s="6">
        <v>0</v>
      </c>
      <c r="V24" s="24">
        <v>0</v>
      </c>
      <c r="W24" s="6">
        <v>1</v>
      </c>
      <c r="X24" s="29">
        <v>0</v>
      </c>
      <c r="Y24" s="31">
        <v>100</v>
      </c>
      <c r="Z24" s="21">
        <f>VLOOKUP(C24,[2]SISMED!$C$2:$W$141,3,FALSE)</f>
        <v>1</v>
      </c>
      <c r="AA24" s="32">
        <f>VLOOKUP(C24,[2]SISMED!$C$2:$W$141,4,FALSE)</f>
        <v>1</v>
      </c>
      <c r="AB24" s="32">
        <f>VLOOKUP(C24,[2]SISMED!$C$2:$W$141,5,FALSE)</f>
        <v>1</v>
      </c>
      <c r="AC24" s="32">
        <f>VLOOKUP(C24,[2]SISMED!$C$2:$W$141,6,FALSE)</f>
        <v>1</v>
      </c>
      <c r="AD24" s="32">
        <f>VLOOKUP(C24,[2]SISMED!$C$2:$W$141,7,FALSE)</f>
        <v>1</v>
      </c>
      <c r="AE24" s="32">
        <f>VLOOKUP(C24,[2]SISMED!$C$2:$W$141,8,FALSE)</f>
        <v>1</v>
      </c>
      <c r="AF24" s="32">
        <f>VLOOKUP(C24,[2]SISMED!$C$2:$W$141,9,FALSE)</f>
        <v>1</v>
      </c>
      <c r="AG24" s="32">
        <f>VLOOKUP(C24,[2]SISMED!$C$2:$W$141,10,FALSE)</f>
        <v>1</v>
      </c>
      <c r="AH24" s="32">
        <f>VLOOKUP(C24,[2]SISMED!$C$2:$W$141,11,FALSE)</f>
        <v>1</v>
      </c>
      <c r="AI24" s="32">
        <f>VLOOKUP(C24,[2]SISMED!$C$2:$W$141,12,FALSE)</f>
        <v>1</v>
      </c>
      <c r="AJ24" s="32">
        <f>VLOOKUP(C24,[2]SISMED!$C$2:$W$141,13,FALSE)</f>
        <v>1</v>
      </c>
      <c r="AK24" s="32">
        <f>VLOOKUP(C24,[2]SISMED!$C$2:$W$141,14,FALSE)</f>
        <v>1</v>
      </c>
      <c r="AL24" s="32">
        <f>VLOOKUP(C24,[2]SISMED!$C$2:$W$141,15,FALSE)</f>
        <v>1</v>
      </c>
      <c r="AM24" s="32">
        <f>VLOOKUP(C24,[2]SISMED!$C$2:$W$141,16,FALSE)</f>
        <v>1</v>
      </c>
      <c r="AN24" s="32">
        <f>VLOOKUP(C24,[2]SISMED!$C$2:$W$141,17,FALSE)</f>
        <v>0</v>
      </c>
      <c r="AO24" s="32">
        <f>VLOOKUP(C24,[2]SISMED!$C$2:$W$141,18,FALSE)</f>
        <v>1</v>
      </c>
      <c r="AP24" s="32">
        <f>VLOOKUP(C24,[2]SISMED!$C$2:$W$141,19,FALSE)</f>
        <v>1</v>
      </c>
      <c r="AQ24" s="32">
        <f>VLOOKUP(C24,[2]SISMED!$C$2:$W$141,20,FALSE)</f>
        <v>16</v>
      </c>
      <c r="AR24" s="32">
        <f>VLOOKUP(C24,[2]SISMED!$C$2:$W$141,21,FALSE)</f>
        <v>100</v>
      </c>
      <c r="AS24" s="21" t="str">
        <f t="shared" si="0"/>
        <v>CUMPLE</v>
      </c>
    </row>
    <row r="25" spans="1:45" s="1" customFormat="1" ht="15.6" thickBot="1" x14ac:dyDescent="0.35">
      <c r="A25" s="8">
        <v>828</v>
      </c>
      <c r="B25" s="7" t="s">
        <v>28</v>
      </c>
      <c r="C25" s="20">
        <v>335</v>
      </c>
      <c r="D25" s="7" t="s">
        <v>53</v>
      </c>
      <c r="E25" s="11" t="str">
        <f>VLOOKUP(C25,[1]Hoja1!$C$4:$E$487,3,FALSE)</f>
        <v>I-1</v>
      </c>
      <c r="F25" s="9">
        <v>1</v>
      </c>
      <c r="G25" s="6">
        <v>1</v>
      </c>
      <c r="H25" s="24">
        <v>0</v>
      </c>
      <c r="I25" s="10">
        <v>1</v>
      </c>
      <c r="J25" s="9">
        <v>1</v>
      </c>
      <c r="K25" s="6">
        <v>1</v>
      </c>
      <c r="L25" s="6">
        <v>1</v>
      </c>
      <c r="M25" s="6">
        <v>1</v>
      </c>
      <c r="N25" s="26">
        <v>1</v>
      </c>
      <c r="O25" s="10">
        <v>1</v>
      </c>
      <c r="P25" s="9">
        <v>1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24">
        <v>0</v>
      </c>
      <c r="W25" s="6">
        <v>1</v>
      </c>
      <c r="X25" s="29">
        <v>0</v>
      </c>
      <c r="Y25" s="31">
        <v>100</v>
      </c>
      <c r="Z25" s="21">
        <f>VLOOKUP(C25,[2]SISMED!$C$2:$W$141,3,FALSE)</f>
        <v>1</v>
      </c>
      <c r="AA25" s="32">
        <f>VLOOKUP(C25,[2]SISMED!$C$2:$W$141,4,FALSE)</f>
        <v>1</v>
      </c>
      <c r="AB25" s="32">
        <f>VLOOKUP(C25,[2]SISMED!$C$2:$W$141,5,FALSE)</f>
        <v>1</v>
      </c>
      <c r="AC25" s="32">
        <f>VLOOKUP(C25,[2]SISMED!$C$2:$W$141,6,FALSE)</f>
        <v>1</v>
      </c>
      <c r="AD25" s="32">
        <f>VLOOKUP(C25,[2]SISMED!$C$2:$W$141,7,FALSE)</f>
        <v>1</v>
      </c>
      <c r="AE25" s="32">
        <f>VLOOKUP(C25,[2]SISMED!$C$2:$W$141,8,FALSE)</f>
        <v>1</v>
      </c>
      <c r="AF25" s="32">
        <f>VLOOKUP(C25,[2]SISMED!$C$2:$W$141,9,FALSE)</f>
        <v>1</v>
      </c>
      <c r="AG25" s="32">
        <f>VLOOKUP(C25,[2]SISMED!$C$2:$W$141,10,FALSE)</f>
        <v>1</v>
      </c>
      <c r="AH25" s="32">
        <f>VLOOKUP(C25,[2]SISMED!$C$2:$W$141,11,FALSE)</f>
        <v>1</v>
      </c>
      <c r="AI25" s="32">
        <f>VLOOKUP(C25,[2]SISMED!$C$2:$W$141,12,FALSE)</f>
        <v>1</v>
      </c>
      <c r="AJ25" s="32">
        <f>VLOOKUP(C25,[2]SISMED!$C$2:$W$141,13,FALSE)</f>
        <v>1</v>
      </c>
      <c r="AK25" s="32">
        <f>VLOOKUP(C25,[2]SISMED!$C$2:$W$141,14,FALSE)</f>
        <v>1</v>
      </c>
      <c r="AL25" s="32">
        <f>VLOOKUP(C25,[2]SISMED!$C$2:$W$141,15,FALSE)</f>
        <v>1</v>
      </c>
      <c r="AM25" s="32">
        <f>VLOOKUP(C25,[2]SISMED!$C$2:$W$141,16,FALSE)</f>
        <v>1</v>
      </c>
      <c r="AN25" s="32">
        <f>VLOOKUP(C25,[2]SISMED!$C$2:$W$141,17,FALSE)</f>
        <v>0</v>
      </c>
      <c r="AO25" s="32">
        <f>VLOOKUP(C25,[2]SISMED!$C$2:$W$141,18,FALSE)</f>
        <v>1</v>
      </c>
      <c r="AP25" s="32">
        <f>VLOOKUP(C25,[2]SISMED!$C$2:$W$141,19,FALSE)</f>
        <v>1</v>
      </c>
      <c r="AQ25" s="32">
        <f>VLOOKUP(C25,[2]SISMED!$C$2:$W$141,20,FALSE)</f>
        <v>16</v>
      </c>
      <c r="AR25" s="32">
        <f>VLOOKUP(C25,[2]SISMED!$C$2:$W$141,21,FALSE)</f>
        <v>100</v>
      </c>
      <c r="AS25" s="21" t="str">
        <f t="shared" si="0"/>
        <v>CUMPLE</v>
      </c>
    </row>
    <row r="26" spans="1:45" s="1" customFormat="1" ht="15.6" thickBot="1" x14ac:dyDescent="0.35">
      <c r="A26" s="8">
        <v>828</v>
      </c>
      <c r="B26" s="7" t="s">
        <v>28</v>
      </c>
      <c r="C26" s="20">
        <v>331</v>
      </c>
      <c r="D26" s="7" t="s">
        <v>54</v>
      </c>
      <c r="E26" s="11" t="str">
        <f>VLOOKUP(C26,[1]Hoja1!$C$4:$E$487,3,FALSE)</f>
        <v>I-1</v>
      </c>
      <c r="F26" s="9">
        <v>1</v>
      </c>
      <c r="G26" s="6">
        <v>1</v>
      </c>
      <c r="H26" s="24">
        <v>0</v>
      </c>
      <c r="I26" s="10">
        <v>1</v>
      </c>
      <c r="J26" s="9">
        <v>1</v>
      </c>
      <c r="K26" s="6">
        <v>1</v>
      </c>
      <c r="L26" s="6">
        <v>1</v>
      </c>
      <c r="M26" s="6">
        <v>1</v>
      </c>
      <c r="N26" s="26">
        <v>1</v>
      </c>
      <c r="O26" s="10">
        <v>1</v>
      </c>
      <c r="P26" s="9">
        <v>1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24">
        <v>1</v>
      </c>
      <c r="W26" s="6">
        <v>1</v>
      </c>
      <c r="X26" s="29">
        <v>0</v>
      </c>
      <c r="Y26" s="31">
        <v>100</v>
      </c>
      <c r="Z26" s="21">
        <f>VLOOKUP(C26,[2]SISMED!$C$2:$W$141,3,FALSE)</f>
        <v>1</v>
      </c>
      <c r="AA26" s="32">
        <f>VLOOKUP(C26,[2]SISMED!$C$2:$W$141,4,FALSE)</f>
        <v>1</v>
      </c>
      <c r="AB26" s="32">
        <f>VLOOKUP(C26,[2]SISMED!$C$2:$W$141,5,FALSE)</f>
        <v>1</v>
      </c>
      <c r="AC26" s="32">
        <f>VLOOKUP(C26,[2]SISMED!$C$2:$W$141,6,FALSE)</f>
        <v>1</v>
      </c>
      <c r="AD26" s="32">
        <f>VLOOKUP(C26,[2]SISMED!$C$2:$W$141,7,FALSE)</f>
        <v>1</v>
      </c>
      <c r="AE26" s="32">
        <f>VLOOKUP(C26,[2]SISMED!$C$2:$W$141,8,FALSE)</f>
        <v>1</v>
      </c>
      <c r="AF26" s="32">
        <f>VLOOKUP(C26,[2]SISMED!$C$2:$W$141,9,FALSE)</f>
        <v>1</v>
      </c>
      <c r="AG26" s="32">
        <f>VLOOKUP(C26,[2]SISMED!$C$2:$W$141,10,FALSE)</f>
        <v>1</v>
      </c>
      <c r="AH26" s="32">
        <f>VLOOKUP(C26,[2]SISMED!$C$2:$W$141,11,FALSE)</f>
        <v>1</v>
      </c>
      <c r="AI26" s="32">
        <f>VLOOKUP(C26,[2]SISMED!$C$2:$W$141,12,FALSE)</f>
        <v>1</v>
      </c>
      <c r="AJ26" s="32">
        <f>VLOOKUP(C26,[2]SISMED!$C$2:$W$141,13,FALSE)</f>
        <v>1</v>
      </c>
      <c r="AK26" s="32">
        <f>VLOOKUP(C26,[2]SISMED!$C$2:$W$141,14,FALSE)</f>
        <v>1</v>
      </c>
      <c r="AL26" s="32">
        <f>VLOOKUP(C26,[2]SISMED!$C$2:$W$141,15,FALSE)</f>
        <v>1</v>
      </c>
      <c r="AM26" s="32">
        <f>VLOOKUP(C26,[2]SISMED!$C$2:$W$141,16,FALSE)</f>
        <v>1</v>
      </c>
      <c r="AN26" s="32">
        <f>VLOOKUP(C26,[2]SISMED!$C$2:$W$141,17,FALSE)</f>
        <v>0</v>
      </c>
      <c r="AO26" s="32">
        <f>VLOOKUP(C26,[2]SISMED!$C$2:$W$141,18,FALSE)</f>
        <v>1</v>
      </c>
      <c r="AP26" s="32">
        <f>VLOOKUP(C26,[2]SISMED!$C$2:$W$141,19,FALSE)</f>
        <v>1</v>
      </c>
      <c r="AQ26" s="32">
        <f>VLOOKUP(C26,[2]SISMED!$C$2:$W$141,20,FALSE)</f>
        <v>16</v>
      </c>
      <c r="AR26" s="32">
        <f>VLOOKUP(C26,[2]SISMED!$C$2:$W$141,21,FALSE)</f>
        <v>100</v>
      </c>
      <c r="AS26" s="21" t="str">
        <f t="shared" si="0"/>
        <v>CUMPLE</v>
      </c>
    </row>
    <row r="27" spans="1:45" s="1" customFormat="1" ht="15.6" hidden="1" thickBot="1" x14ac:dyDescent="0.35">
      <c r="A27" s="8">
        <v>828</v>
      </c>
      <c r="B27" s="7" t="s">
        <v>28</v>
      </c>
      <c r="C27" s="20">
        <v>363</v>
      </c>
      <c r="D27" s="7" t="s">
        <v>55</v>
      </c>
      <c r="E27" s="11" t="str">
        <f>VLOOKUP(C27,[1]Hoja1!$C$4:$E$487,3,FALSE)</f>
        <v>I-1</v>
      </c>
      <c r="F27" s="9">
        <v>1</v>
      </c>
      <c r="G27" s="6">
        <v>1</v>
      </c>
      <c r="H27" s="24">
        <v>0</v>
      </c>
      <c r="I27" s="10">
        <v>1</v>
      </c>
      <c r="J27" s="9">
        <v>1</v>
      </c>
      <c r="K27" s="6">
        <v>1</v>
      </c>
      <c r="L27" s="6">
        <v>1</v>
      </c>
      <c r="M27" s="6">
        <v>1</v>
      </c>
      <c r="N27" s="26">
        <v>1</v>
      </c>
      <c r="O27" s="10">
        <v>1</v>
      </c>
      <c r="P27" s="9">
        <v>1</v>
      </c>
      <c r="Q27" s="6">
        <v>1</v>
      </c>
      <c r="R27" s="6">
        <v>1</v>
      </c>
      <c r="S27" s="6">
        <v>0</v>
      </c>
      <c r="T27" s="6">
        <v>0</v>
      </c>
      <c r="U27" s="6">
        <v>1</v>
      </c>
      <c r="V27" s="24">
        <v>0</v>
      </c>
      <c r="W27" s="6">
        <v>1</v>
      </c>
      <c r="X27" s="29">
        <v>0</v>
      </c>
      <c r="Y27" s="31">
        <v>93.3</v>
      </c>
      <c r="Z27" s="21" t="e">
        <f>VLOOKUP(C27,[2]SISMED!$C$2:$W$141,3,FALSE)</f>
        <v>#N/A</v>
      </c>
      <c r="AA27" s="32" t="e">
        <f>VLOOKUP(C27,[2]SISMED!$C$2:$W$141,4,FALSE)</f>
        <v>#N/A</v>
      </c>
      <c r="AB27" s="32" t="e">
        <f>VLOOKUP(C27,[2]SISMED!$C$2:$W$141,5,FALSE)</f>
        <v>#N/A</v>
      </c>
      <c r="AC27" s="32" t="e">
        <f>VLOOKUP(C27,[2]SISMED!$C$2:$W$141,6,FALSE)</f>
        <v>#N/A</v>
      </c>
      <c r="AD27" s="32" t="e">
        <f>VLOOKUP(C27,[2]SISMED!$C$2:$W$141,7,FALSE)</f>
        <v>#N/A</v>
      </c>
      <c r="AE27" s="32" t="e">
        <f>VLOOKUP(C27,[2]SISMED!$C$2:$W$141,8,FALSE)</f>
        <v>#N/A</v>
      </c>
      <c r="AF27" s="32" t="e">
        <f>VLOOKUP(C27,[2]SISMED!$C$2:$W$141,9,FALSE)</f>
        <v>#N/A</v>
      </c>
      <c r="AG27" s="32" t="e">
        <f>VLOOKUP(C27,[2]SISMED!$C$2:$W$141,10,FALSE)</f>
        <v>#N/A</v>
      </c>
      <c r="AH27" s="32" t="e">
        <f>VLOOKUP(C27,[2]SISMED!$C$2:$W$141,11,FALSE)</f>
        <v>#N/A</v>
      </c>
      <c r="AI27" s="32" t="e">
        <f>VLOOKUP(C27,[2]SISMED!$C$2:$W$141,12,FALSE)</f>
        <v>#N/A</v>
      </c>
      <c r="AJ27" s="32" t="e">
        <f>VLOOKUP(C27,[2]SISMED!$C$2:$W$141,13,FALSE)</f>
        <v>#N/A</v>
      </c>
      <c r="AK27" s="32" t="e">
        <f>VLOOKUP(C27,[2]SISMED!$C$2:$W$141,14,FALSE)</f>
        <v>#N/A</v>
      </c>
      <c r="AL27" s="32" t="e">
        <f>VLOOKUP(C27,[2]SISMED!$C$2:$W$141,15,FALSE)</f>
        <v>#N/A</v>
      </c>
      <c r="AM27" s="32" t="e">
        <f>VLOOKUP(C27,[2]SISMED!$C$2:$W$141,16,FALSE)</f>
        <v>#N/A</v>
      </c>
      <c r="AN27" s="32" t="e">
        <f>VLOOKUP(C27,[2]SISMED!$C$2:$W$141,17,FALSE)</f>
        <v>#N/A</v>
      </c>
      <c r="AO27" s="32" t="e">
        <f>VLOOKUP(C27,[2]SISMED!$C$2:$W$141,18,FALSE)</f>
        <v>#N/A</v>
      </c>
      <c r="AP27" s="32" t="e">
        <f>VLOOKUP(C27,[2]SISMED!$C$2:$W$141,19,FALSE)</f>
        <v>#N/A</v>
      </c>
      <c r="AQ27" s="32" t="e">
        <f>VLOOKUP(C27,[2]SISMED!$C$2:$W$141,20,FALSE)</f>
        <v>#N/A</v>
      </c>
      <c r="AR27" s="32" t="e">
        <f>VLOOKUP(C27,[2]SISMED!$C$2:$W$141,21,FALSE)</f>
        <v>#N/A</v>
      </c>
      <c r="AS27" s="21" t="e">
        <f t="shared" si="0"/>
        <v>#N/A</v>
      </c>
    </row>
    <row r="28" spans="1:45" s="1" customFormat="1" ht="15.6" hidden="1" thickBot="1" x14ac:dyDescent="0.35">
      <c r="A28" s="8">
        <v>828</v>
      </c>
      <c r="B28" s="7" t="s">
        <v>28</v>
      </c>
      <c r="C28" s="20">
        <v>310</v>
      </c>
      <c r="D28" s="7" t="s">
        <v>56</v>
      </c>
      <c r="E28" s="12"/>
      <c r="F28" s="9">
        <v>1</v>
      </c>
      <c r="G28" s="6">
        <v>1</v>
      </c>
      <c r="H28" s="6">
        <v>0</v>
      </c>
      <c r="I28" s="10">
        <v>1</v>
      </c>
      <c r="J28" s="9">
        <v>1</v>
      </c>
      <c r="K28" s="6">
        <v>1</v>
      </c>
      <c r="L28" s="6">
        <v>1</v>
      </c>
      <c r="M28" s="6">
        <v>1</v>
      </c>
      <c r="N28" s="6">
        <v>1</v>
      </c>
      <c r="O28" s="10">
        <v>1</v>
      </c>
      <c r="P28" s="9">
        <v>1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0</v>
      </c>
      <c r="W28" s="6">
        <v>1</v>
      </c>
      <c r="X28" s="30">
        <v>0</v>
      </c>
      <c r="Y28" s="31">
        <v>100</v>
      </c>
      <c r="Z28" s="21" t="e">
        <f>VLOOKUP(C28,[2]SISMED!$C$2:$W$141,3,FALSE)</f>
        <v>#N/A</v>
      </c>
      <c r="AA28" s="32" t="e">
        <f>VLOOKUP(C28,[2]SISMED!$C$2:$W$141,4,FALSE)</f>
        <v>#N/A</v>
      </c>
      <c r="AB28" s="32" t="e">
        <f>VLOOKUP(C28,[2]SISMED!$C$2:$W$141,5,FALSE)</f>
        <v>#N/A</v>
      </c>
      <c r="AC28" s="32" t="e">
        <f>VLOOKUP(C28,[2]SISMED!$C$2:$W$141,6,FALSE)</f>
        <v>#N/A</v>
      </c>
      <c r="AD28" s="32" t="e">
        <f>VLOOKUP(C28,[2]SISMED!$C$2:$W$141,7,FALSE)</f>
        <v>#N/A</v>
      </c>
      <c r="AE28" s="32" t="e">
        <f>VLOOKUP(C28,[2]SISMED!$C$2:$W$141,8,FALSE)</f>
        <v>#N/A</v>
      </c>
      <c r="AF28" s="32" t="e">
        <f>VLOOKUP(C28,[2]SISMED!$C$2:$W$141,9,FALSE)</f>
        <v>#N/A</v>
      </c>
      <c r="AG28" s="32" t="e">
        <f>VLOOKUP(C28,[2]SISMED!$C$2:$W$141,10,FALSE)</f>
        <v>#N/A</v>
      </c>
      <c r="AH28" s="32" t="e">
        <f>VLOOKUP(C28,[2]SISMED!$C$2:$W$141,11,FALSE)</f>
        <v>#N/A</v>
      </c>
      <c r="AI28" s="32" t="e">
        <f>VLOOKUP(C28,[2]SISMED!$C$2:$W$141,12,FALSE)</f>
        <v>#N/A</v>
      </c>
      <c r="AJ28" s="32" t="e">
        <f>VLOOKUP(C28,[2]SISMED!$C$2:$W$141,13,FALSE)</f>
        <v>#N/A</v>
      </c>
      <c r="AK28" s="32" t="e">
        <f>VLOOKUP(C28,[2]SISMED!$C$2:$W$141,14,FALSE)</f>
        <v>#N/A</v>
      </c>
      <c r="AL28" s="32" t="e">
        <f>VLOOKUP(C28,[2]SISMED!$C$2:$W$141,15,FALSE)</f>
        <v>#N/A</v>
      </c>
      <c r="AM28" s="32" t="e">
        <f>VLOOKUP(C28,[2]SISMED!$C$2:$W$141,16,FALSE)</f>
        <v>#N/A</v>
      </c>
      <c r="AN28" s="32" t="e">
        <f>VLOOKUP(C28,[2]SISMED!$C$2:$W$141,17,FALSE)</f>
        <v>#N/A</v>
      </c>
      <c r="AO28" s="32" t="e">
        <f>VLOOKUP(C28,[2]SISMED!$C$2:$W$141,18,FALSE)</f>
        <v>#N/A</v>
      </c>
      <c r="AP28" s="32" t="e">
        <f>VLOOKUP(C28,[2]SISMED!$C$2:$W$141,19,FALSE)</f>
        <v>#N/A</v>
      </c>
      <c r="AQ28" s="32" t="e">
        <f>VLOOKUP(C28,[2]SISMED!$C$2:$W$141,20,FALSE)</f>
        <v>#N/A</v>
      </c>
      <c r="AR28" s="32" t="e">
        <f>VLOOKUP(C28,[2]SISMED!$C$2:$W$141,21,FALSE)</f>
        <v>#N/A</v>
      </c>
      <c r="AS28" s="21" t="e">
        <f t="shared" si="0"/>
        <v>#N/A</v>
      </c>
    </row>
    <row r="29" spans="1:45" s="1" customFormat="1" ht="15.6" hidden="1" thickBot="1" x14ac:dyDescent="0.35">
      <c r="A29" s="8">
        <v>828</v>
      </c>
      <c r="B29" s="7" t="s">
        <v>28</v>
      </c>
      <c r="C29" s="20">
        <v>361</v>
      </c>
      <c r="D29" s="7" t="s">
        <v>57</v>
      </c>
      <c r="E29" s="11" t="str">
        <f>VLOOKUP(C29,[1]Hoja1!$C$4:$E$487,3,FALSE)</f>
        <v>I-1</v>
      </c>
      <c r="F29" s="9">
        <v>1</v>
      </c>
      <c r="G29" s="6">
        <v>1</v>
      </c>
      <c r="H29" s="24">
        <v>0</v>
      </c>
      <c r="I29" s="10">
        <v>1</v>
      </c>
      <c r="J29" s="9">
        <v>1</v>
      </c>
      <c r="K29" s="6">
        <v>1</v>
      </c>
      <c r="L29" s="6">
        <v>1</v>
      </c>
      <c r="M29" s="6">
        <v>1</v>
      </c>
      <c r="N29" s="26">
        <v>1</v>
      </c>
      <c r="O29" s="10">
        <v>1</v>
      </c>
      <c r="P29" s="9">
        <v>1</v>
      </c>
      <c r="Q29" s="6">
        <v>0</v>
      </c>
      <c r="R29" s="6">
        <v>1</v>
      </c>
      <c r="S29" s="6">
        <v>1</v>
      </c>
      <c r="T29" s="6">
        <v>0</v>
      </c>
      <c r="U29" s="6">
        <v>1</v>
      </c>
      <c r="V29" s="24">
        <v>1</v>
      </c>
      <c r="W29" s="6">
        <v>1</v>
      </c>
      <c r="X29" s="29">
        <v>0</v>
      </c>
      <c r="Y29" s="31">
        <v>93.3</v>
      </c>
      <c r="Z29" s="21" t="e">
        <f>VLOOKUP(C29,[2]SISMED!$C$2:$W$141,3,FALSE)</f>
        <v>#N/A</v>
      </c>
      <c r="AA29" s="32" t="e">
        <f>VLOOKUP(C29,[2]SISMED!$C$2:$W$141,4,FALSE)</f>
        <v>#N/A</v>
      </c>
      <c r="AB29" s="32" t="e">
        <f>VLOOKUP(C29,[2]SISMED!$C$2:$W$141,5,FALSE)</f>
        <v>#N/A</v>
      </c>
      <c r="AC29" s="32" t="e">
        <f>VLOOKUP(C29,[2]SISMED!$C$2:$W$141,6,FALSE)</f>
        <v>#N/A</v>
      </c>
      <c r="AD29" s="32" t="e">
        <f>VLOOKUP(C29,[2]SISMED!$C$2:$W$141,7,FALSE)</f>
        <v>#N/A</v>
      </c>
      <c r="AE29" s="32" t="e">
        <f>VLOOKUP(C29,[2]SISMED!$C$2:$W$141,8,FALSE)</f>
        <v>#N/A</v>
      </c>
      <c r="AF29" s="32" t="e">
        <f>VLOOKUP(C29,[2]SISMED!$C$2:$W$141,9,FALSE)</f>
        <v>#N/A</v>
      </c>
      <c r="AG29" s="32" t="e">
        <f>VLOOKUP(C29,[2]SISMED!$C$2:$W$141,10,FALSE)</f>
        <v>#N/A</v>
      </c>
      <c r="AH29" s="32" t="e">
        <f>VLOOKUP(C29,[2]SISMED!$C$2:$W$141,11,FALSE)</f>
        <v>#N/A</v>
      </c>
      <c r="AI29" s="32" t="e">
        <f>VLOOKUP(C29,[2]SISMED!$C$2:$W$141,12,FALSE)</f>
        <v>#N/A</v>
      </c>
      <c r="AJ29" s="32" t="e">
        <f>VLOOKUP(C29,[2]SISMED!$C$2:$W$141,13,FALSE)</f>
        <v>#N/A</v>
      </c>
      <c r="AK29" s="32" t="e">
        <f>VLOOKUP(C29,[2]SISMED!$C$2:$W$141,14,FALSE)</f>
        <v>#N/A</v>
      </c>
      <c r="AL29" s="32" t="e">
        <f>VLOOKUP(C29,[2]SISMED!$C$2:$W$141,15,FALSE)</f>
        <v>#N/A</v>
      </c>
      <c r="AM29" s="32" t="e">
        <f>VLOOKUP(C29,[2]SISMED!$C$2:$W$141,16,FALSE)</f>
        <v>#N/A</v>
      </c>
      <c r="AN29" s="32" t="e">
        <f>VLOOKUP(C29,[2]SISMED!$C$2:$W$141,17,FALSE)</f>
        <v>#N/A</v>
      </c>
      <c r="AO29" s="32" t="e">
        <f>VLOOKUP(C29,[2]SISMED!$C$2:$W$141,18,FALSE)</f>
        <v>#N/A</v>
      </c>
      <c r="AP29" s="32" t="e">
        <f>VLOOKUP(C29,[2]SISMED!$C$2:$W$141,19,FALSE)</f>
        <v>#N/A</v>
      </c>
      <c r="AQ29" s="32" t="e">
        <f>VLOOKUP(C29,[2]SISMED!$C$2:$W$141,20,FALSE)</f>
        <v>#N/A</v>
      </c>
      <c r="AR29" s="32" t="e">
        <f>VLOOKUP(C29,[2]SISMED!$C$2:$W$141,21,FALSE)</f>
        <v>#N/A</v>
      </c>
      <c r="AS29" s="21" t="e">
        <f t="shared" si="0"/>
        <v>#N/A</v>
      </c>
    </row>
    <row r="30" spans="1:45" s="1" customFormat="1" ht="15.6" hidden="1" thickBot="1" x14ac:dyDescent="0.35">
      <c r="A30" s="8">
        <v>828</v>
      </c>
      <c r="B30" s="7" t="s">
        <v>28</v>
      </c>
      <c r="C30" s="20">
        <v>356</v>
      </c>
      <c r="D30" s="7" t="s">
        <v>58</v>
      </c>
      <c r="E30" s="12"/>
      <c r="F30" s="9">
        <v>1</v>
      </c>
      <c r="G30" s="6">
        <v>1</v>
      </c>
      <c r="H30" s="6">
        <v>0</v>
      </c>
      <c r="I30" s="10">
        <v>1</v>
      </c>
      <c r="J30" s="9">
        <v>0</v>
      </c>
      <c r="K30" s="6">
        <v>1</v>
      </c>
      <c r="L30" s="6">
        <v>0</v>
      </c>
      <c r="M30" s="6">
        <v>1</v>
      </c>
      <c r="N30" s="6">
        <v>1</v>
      </c>
      <c r="O30" s="10">
        <v>1</v>
      </c>
      <c r="P30" s="9">
        <v>1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0</v>
      </c>
      <c r="W30" s="6">
        <v>1</v>
      </c>
      <c r="X30" s="30">
        <v>0</v>
      </c>
      <c r="Y30" s="31">
        <v>86.7</v>
      </c>
      <c r="Z30" s="21" t="e">
        <f>VLOOKUP(C30,[2]SISMED!$C$2:$W$141,3,FALSE)</f>
        <v>#N/A</v>
      </c>
      <c r="AA30" s="32" t="e">
        <f>VLOOKUP(C30,[2]SISMED!$C$2:$W$141,4,FALSE)</f>
        <v>#N/A</v>
      </c>
      <c r="AB30" s="32" t="e">
        <f>VLOOKUP(C30,[2]SISMED!$C$2:$W$141,5,FALSE)</f>
        <v>#N/A</v>
      </c>
      <c r="AC30" s="32" t="e">
        <f>VLOOKUP(C30,[2]SISMED!$C$2:$W$141,6,FALSE)</f>
        <v>#N/A</v>
      </c>
      <c r="AD30" s="32" t="e">
        <f>VLOOKUP(C30,[2]SISMED!$C$2:$W$141,7,FALSE)</f>
        <v>#N/A</v>
      </c>
      <c r="AE30" s="32" t="e">
        <f>VLOOKUP(C30,[2]SISMED!$C$2:$W$141,8,FALSE)</f>
        <v>#N/A</v>
      </c>
      <c r="AF30" s="32" t="e">
        <f>VLOOKUP(C30,[2]SISMED!$C$2:$W$141,9,FALSE)</f>
        <v>#N/A</v>
      </c>
      <c r="AG30" s="32" t="e">
        <f>VLOOKUP(C30,[2]SISMED!$C$2:$W$141,10,FALSE)</f>
        <v>#N/A</v>
      </c>
      <c r="AH30" s="32" t="e">
        <f>VLOOKUP(C30,[2]SISMED!$C$2:$W$141,11,FALSE)</f>
        <v>#N/A</v>
      </c>
      <c r="AI30" s="32" t="e">
        <f>VLOOKUP(C30,[2]SISMED!$C$2:$W$141,12,FALSE)</f>
        <v>#N/A</v>
      </c>
      <c r="AJ30" s="32" t="e">
        <f>VLOOKUP(C30,[2]SISMED!$C$2:$W$141,13,FALSE)</f>
        <v>#N/A</v>
      </c>
      <c r="AK30" s="32" t="e">
        <f>VLOOKUP(C30,[2]SISMED!$C$2:$W$141,14,FALSE)</f>
        <v>#N/A</v>
      </c>
      <c r="AL30" s="32" t="e">
        <f>VLOOKUP(C30,[2]SISMED!$C$2:$W$141,15,FALSE)</f>
        <v>#N/A</v>
      </c>
      <c r="AM30" s="32" t="e">
        <f>VLOOKUP(C30,[2]SISMED!$C$2:$W$141,16,FALSE)</f>
        <v>#N/A</v>
      </c>
      <c r="AN30" s="32" t="e">
        <f>VLOOKUP(C30,[2]SISMED!$C$2:$W$141,17,FALSE)</f>
        <v>#N/A</v>
      </c>
      <c r="AO30" s="32" t="e">
        <f>VLOOKUP(C30,[2]SISMED!$C$2:$W$141,18,FALSE)</f>
        <v>#N/A</v>
      </c>
      <c r="AP30" s="32" t="e">
        <f>VLOOKUP(C30,[2]SISMED!$C$2:$W$141,19,FALSE)</f>
        <v>#N/A</v>
      </c>
      <c r="AQ30" s="32" t="e">
        <f>VLOOKUP(C30,[2]SISMED!$C$2:$W$141,20,FALSE)</f>
        <v>#N/A</v>
      </c>
      <c r="AR30" s="32" t="e">
        <f>VLOOKUP(C30,[2]SISMED!$C$2:$W$141,21,FALSE)</f>
        <v>#N/A</v>
      </c>
      <c r="AS30" s="21" t="e">
        <f t="shared" si="0"/>
        <v>#N/A</v>
      </c>
    </row>
    <row r="31" spans="1:45" s="1" customFormat="1" ht="15.6" thickBot="1" x14ac:dyDescent="0.35">
      <c r="A31" s="8">
        <v>828</v>
      </c>
      <c r="B31" s="7" t="s">
        <v>28</v>
      </c>
      <c r="C31" s="20">
        <v>320</v>
      </c>
      <c r="D31" s="7" t="s">
        <v>59</v>
      </c>
      <c r="E31" s="11" t="str">
        <f>VLOOKUP(C31,[1]Hoja1!$C$4:$E$487,3,FALSE)</f>
        <v>I-3</v>
      </c>
      <c r="F31" s="9">
        <v>1</v>
      </c>
      <c r="G31" s="6">
        <v>1</v>
      </c>
      <c r="H31" s="24">
        <v>1</v>
      </c>
      <c r="I31" s="10">
        <v>1</v>
      </c>
      <c r="J31" s="9">
        <v>1</v>
      </c>
      <c r="K31" s="6">
        <v>1</v>
      </c>
      <c r="L31" s="6">
        <v>1</v>
      </c>
      <c r="M31" s="6">
        <v>1</v>
      </c>
      <c r="N31" s="26">
        <v>1</v>
      </c>
      <c r="O31" s="10">
        <v>1</v>
      </c>
      <c r="P31" s="9">
        <v>1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24">
        <v>0</v>
      </c>
      <c r="W31" s="6">
        <v>1</v>
      </c>
      <c r="X31" s="29">
        <v>1</v>
      </c>
      <c r="Y31" s="31">
        <v>94.4</v>
      </c>
      <c r="Z31" s="21">
        <f>VLOOKUP(C31,[2]SISMED!$C$2:$W$141,3,FALSE)</f>
        <v>1</v>
      </c>
      <c r="AA31" s="32">
        <f>VLOOKUP(C31,[2]SISMED!$C$2:$W$141,4,FALSE)</f>
        <v>1</v>
      </c>
      <c r="AB31" s="32">
        <f>VLOOKUP(C31,[2]SISMED!$C$2:$W$141,5,FALSE)</f>
        <v>1</v>
      </c>
      <c r="AC31" s="32">
        <f>VLOOKUP(C31,[2]SISMED!$C$2:$W$141,6,FALSE)</f>
        <v>1</v>
      </c>
      <c r="AD31" s="32">
        <f>VLOOKUP(C31,[2]SISMED!$C$2:$W$141,7,FALSE)</f>
        <v>1</v>
      </c>
      <c r="AE31" s="32">
        <f>VLOOKUP(C31,[2]SISMED!$C$2:$W$141,8,FALSE)</f>
        <v>1</v>
      </c>
      <c r="AF31" s="32">
        <f>VLOOKUP(C31,[2]SISMED!$C$2:$W$141,9,FALSE)</f>
        <v>1</v>
      </c>
      <c r="AG31" s="32">
        <f>VLOOKUP(C31,[2]SISMED!$C$2:$W$141,10,FALSE)</f>
        <v>1</v>
      </c>
      <c r="AH31" s="32">
        <f>VLOOKUP(C31,[2]SISMED!$C$2:$W$141,11,FALSE)</f>
        <v>1</v>
      </c>
      <c r="AI31" s="32">
        <f>VLOOKUP(C31,[2]SISMED!$C$2:$W$141,12,FALSE)</f>
        <v>1</v>
      </c>
      <c r="AJ31" s="32">
        <f>VLOOKUP(C31,[2]SISMED!$C$2:$W$141,13,FALSE)</f>
        <v>1</v>
      </c>
      <c r="AK31" s="32">
        <f>VLOOKUP(C31,[2]SISMED!$C$2:$W$141,14,FALSE)</f>
        <v>1</v>
      </c>
      <c r="AL31" s="32">
        <f>VLOOKUP(C31,[2]SISMED!$C$2:$W$141,15,FALSE)</f>
        <v>1</v>
      </c>
      <c r="AM31" s="32">
        <f>VLOOKUP(C31,[2]SISMED!$C$2:$W$141,16,FALSE)</f>
        <v>1</v>
      </c>
      <c r="AN31" s="32">
        <f>VLOOKUP(C31,[2]SISMED!$C$2:$W$141,17,FALSE)</f>
        <v>1</v>
      </c>
      <c r="AO31" s="32">
        <f>VLOOKUP(C31,[2]SISMED!$C$2:$W$141,18,FALSE)</f>
        <v>1</v>
      </c>
      <c r="AP31" s="32">
        <f>VLOOKUP(C31,[2]SISMED!$C$2:$W$141,19,FALSE)</f>
        <v>1</v>
      </c>
      <c r="AQ31" s="32">
        <f>VLOOKUP(C31,[2]SISMED!$C$2:$W$141,20,FALSE)</f>
        <v>17</v>
      </c>
      <c r="AR31" s="32">
        <f>VLOOKUP(C31,[2]SISMED!$C$2:$W$141,21,FALSE)</f>
        <v>100</v>
      </c>
      <c r="AS31" s="21" t="str">
        <f t="shared" si="0"/>
        <v>CUMPLE</v>
      </c>
    </row>
    <row r="32" spans="1:45" s="1" customFormat="1" ht="15.6" hidden="1" thickBot="1" x14ac:dyDescent="0.35">
      <c r="A32" s="8">
        <v>828</v>
      </c>
      <c r="B32" s="7" t="s">
        <v>28</v>
      </c>
      <c r="C32" s="20">
        <v>362</v>
      </c>
      <c r="D32" s="7" t="s">
        <v>60</v>
      </c>
      <c r="E32" s="11" t="str">
        <f>VLOOKUP(C32,[1]Hoja1!$C$4:$E$487,3,FALSE)</f>
        <v>I-2</v>
      </c>
      <c r="F32" s="9">
        <v>1</v>
      </c>
      <c r="G32" s="6">
        <v>1</v>
      </c>
      <c r="H32" s="24">
        <v>0</v>
      </c>
      <c r="I32" s="10">
        <v>1</v>
      </c>
      <c r="J32" s="9">
        <v>1</v>
      </c>
      <c r="K32" s="6">
        <v>1</v>
      </c>
      <c r="L32" s="6">
        <v>0</v>
      </c>
      <c r="M32" s="6">
        <v>1</v>
      </c>
      <c r="N32" s="26">
        <v>1</v>
      </c>
      <c r="O32" s="10">
        <v>1</v>
      </c>
      <c r="P32" s="9">
        <v>1</v>
      </c>
      <c r="Q32" s="6">
        <v>1</v>
      </c>
      <c r="R32" s="6">
        <v>1</v>
      </c>
      <c r="S32" s="6">
        <v>1</v>
      </c>
      <c r="T32" s="6">
        <v>0</v>
      </c>
      <c r="U32" s="6">
        <v>1</v>
      </c>
      <c r="V32" s="24">
        <v>1</v>
      </c>
      <c r="W32" s="6">
        <v>1</v>
      </c>
      <c r="X32" s="29">
        <v>0</v>
      </c>
      <c r="Y32" s="31">
        <v>93.3</v>
      </c>
      <c r="Z32" s="21" t="e">
        <f>VLOOKUP(C32,[2]SISMED!$C$2:$W$141,3,FALSE)</f>
        <v>#N/A</v>
      </c>
      <c r="AA32" s="32" t="e">
        <f>VLOOKUP(C32,[2]SISMED!$C$2:$W$141,4,FALSE)</f>
        <v>#N/A</v>
      </c>
      <c r="AB32" s="32" t="e">
        <f>VLOOKUP(C32,[2]SISMED!$C$2:$W$141,5,FALSE)</f>
        <v>#N/A</v>
      </c>
      <c r="AC32" s="32" t="e">
        <f>VLOOKUP(C32,[2]SISMED!$C$2:$W$141,6,FALSE)</f>
        <v>#N/A</v>
      </c>
      <c r="AD32" s="32" t="e">
        <f>VLOOKUP(C32,[2]SISMED!$C$2:$W$141,7,FALSE)</f>
        <v>#N/A</v>
      </c>
      <c r="AE32" s="32" t="e">
        <f>VLOOKUP(C32,[2]SISMED!$C$2:$W$141,8,FALSE)</f>
        <v>#N/A</v>
      </c>
      <c r="AF32" s="32" t="e">
        <f>VLOOKUP(C32,[2]SISMED!$C$2:$W$141,9,FALSE)</f>
        <v>#N/A</v>
      </c>
      <c r="AG32" s="32" t="e">
        <f>VLOOKUP(C32,[2]SISMED!$C$2:$W$141,10,FALSE)</f>
        <v>#N/A</v>
      </c>
      <c r="AH32" s="32" t="e">
        <f>VLOOKUP(C32,[2]SISMED!$C$2:$W$141,11,FALSE)</f>
        <v>#N/A</v>
      </c>
      <c r="AI32" s="32" t="e">
        <f>VLOOKUP(C32,[2]SISMED!$C$2:$W$141,12,FALSE)</f>
        <v>#N/A</v>
      </c>
      <c r="AJ32" s="32" t="e">
        <f>VLOOKUP(C32,[2]SISMED!$C$2:$W$141,13,FALSE)</f>
        <v>#N/A</v>
      </c>
      <c r="AK32" s="32" t="e">
        <f>VLOOKUP(C32,[2]SISMED!$C$2:$W$141,14,FALSE)</f>
        <v>#N/A</v>
      </c>
      <c r="AL32" s="32" t="e">
        <f>VLOOKUP(C32,[2]SISMED!$C$2:$W$141,15,FALSE)</f>
        <v>#N/A</v>
      </c>
      <c r="AM32" s="32" t="e">
        <f>VLOOKUP(C32,[2]SISMED!$C$2:$W$141,16,FALSE)</f>
        <v>#N/A</v>
      </c>
      <c r="AN32" s="32" t="e">
        <f>VLOOKUP(C32,[2]SISMED!$C$2:$W$141,17,FALSE)</f>
        <v>#N/A</v>
      </c>
      <c r="AO32" s="32" t="e">
        <f>VLOOKUP(C32,[2]SISMED!$C$2:$W$141,18,FALSE)</f>
        <v>#N/A</v>
      </c>
      <c r="AP32" s="32" t="e">
        <f>VLOOKUP(C32,[2]SISMED!$C$2:$W$141,19,FALSE)</f>
        <v>#N/A</v>
      </c>
      <c r="AQ32" s="32" t="e">
        <f>VLOOKUP(C32,[2]SISMED!$C$2:$W$141,20,FALSE)</f>
        <v>#N/A</v>
      </c>
      <c r="AR32" s="32" t="e">
        <f>VLOOKUP(C32,[2]SISMED!$C$2:$W$141,21,FALSE)</f>
        <v>#N/A</v>
      </c>
      <c r="AS32" s="21" t="e">
        <f t="shared" si="0"/>
        <v>#N/A</v>
      </c>
    </row>
    <row r="33" spans="1:45" s="1" customFormat="1" ht="15.6" thickBot="1" x14ac:dyDescent="0.35">
      <c r="A33" s="8">
        <v>828</v>
      </c>
      <c r="B33" s="7" t="s">
        <v>28</v>
      </c>
      <c r="C33" s="20">
        <v>14385</v>
      </c>
      <c r="D33" s="7" t="s">
        <v>61</v>
      </c>
      <c r="E33" s="11" t="str">
        <f>VLOOKUP(C33,[1]Hoja1!$C$4:$E$487,3,FALSE)</f>
        <v>I-1</v>
      </c>
      <c r="F33" s="9">
        <v>1</v>
      </c>
      <c r="G33" s="6">
        <v>1</v>
      </c>
      <c r="H33" s="24">
        <v>0</v>
      </c>
      <c r="I33" s="10">
        <v>1</v>
      </c>
      <c r="J33" s="9">
        <v>1</v>
      </c>
      <c r="K33" s="6">
        <v>1</v>
      </c>
      <c r="L33" s="6">
        <v>1</v>
      </c>
      <c r="M33" s="6">
        <v>1</v>
      </c>
      <c r="N33" s="26">
        <v>1</v>
      </c>
      <c r="O33" s="10">
        <v>0</v>
      </c>
      <c r="P33" s="9">
        <v>1</v>
      </c>
      <c r="Q33" s="6">
        <v>1</v>
      </c>
      <c r="R33" s="6">
        <v>0</v>
      </c>
      <c r="S33" s="6">
        <v>1</v>
      </c>
      <c r="T33" s="6">
        <v>1</v>
      </c>
      <c r="U33" s="6">
        <v>0</v>
      </c>
      <c r="V33" s="24">
        <v>0</v>
      </c>
      <c r="W33" s="6">
        <v>1</v>
      </c>
      <c r="X33" s="29">
        <v>0</v>
      </c>
      <c r="Y33" s="31">
        <v>86.7</v>
      </c>
      <c r="Z33" s="21">
        <f>VLOOKUP(C33,[2]SISMED!$C$2:$W$141,3,FALSE)</f>
        <v>1</v>
      </c>
      <c r="AA33" s="32">
        <f>VLOOKUP(C33,[2]SISMED!$C$2:$W$141,4,FALSE)</f>
        <v>1</v>
      </c>
      <c r="AB33" s="32">
        <f>VLOOKUP(C33,[2]SISMED!$C$2:$W$141,5,FALSE)</f>
        <v>1</v>
      </c>
      <c r="AC33" s="32">
        <f>VLOOKUP(C33,[2]SISMED!$C$2:$W$141,6,FALSE)</f>
        <v>1</v>
      </c>
      <c r="AD33" s="32">
        <f>VLOOKUP(C33,[2]SISMED!$C$2:$W$141,7,FALSE)</f>
        <v>1</v>
      </c>
      <c r="AE33" s="32">
        <f>VLOOKUP(C33,[2]SISMED!$C$2:$W$141,8,FALSE)</f>
        <v>1</v>
      </c>
      <c r="AF33" s="32">
        <f>VLOOKUP(C33,[2]SISMED!$C$2:$W$141,9,FALSE)</f>
        <v>1</v>
      </c>
      <c r="AG33" s="32">
        <f>VLOOKUP(C33,[2]SISMED!$C$2:$W$141,10,FALSE)</f>
        <v>1</v>
      </c>
      <c r="AH33" s="32">
        <f>VLOOKUP(C33,[2]SISMED!$C$2:$W$141,11,FALSE)</f>
        <v>1</v>
      </c>
      <c r="AI33" s="32">
        <f>VLOOKUP(C33,[2]SISMED!$C$2:$W$141,12,FALSE)</f>
        <v>1</v>
      </c>
      <c r="AJ33" s="32">
        <f>VLOOKUP(C33,[2]SISMED!$C$2:$W$141,13,FALSE)</f>
        <v>1</v>
      </c>
      <c r="AK33" s="32">
        <f>VLOOKUP(C33,[2]SISMED!$C$2:$W$141,14,FALSE)</f>
        <v>1</v>
      </c>
      <c r="AL33" s="32">
        <f>VLOOKUP(C33,[2]SISMED!$C$2:$W$141,15,FALSE)</f>
        <v>1</v>
      </c>
      <c r="AM33" s="32">
        <f>VLOOKUP(C33,[2]SISMED!$C$2:$W$141,16,FALSE)</f>
        <v>1</v>
      </c>
      <c r="AN33" s="32">
        <f>VLOOKUP(C33,[2]SISMED!$C$2:$W$141,17,FALSE)</f>
        <v>0</v>
      </c>
      <c r="AO33" s="32">
        <f>VLOOKUP(C33,[2]SISMED!$C$2:$W$141,18,FALSE)</f>
        <v>1</v>
      </c>
      <c r="AP33" s="32">
        <f>VLOOKUP(C33,[2]SISMED!$C$2:$W$141,19,FALSE)</f>
        <v>1</v>
      </c>
      <c r="AQ33" s="32">
        <f>VLOOKUP(C33,[2]SISMED!$C$2:$W$141,20,FALSE)</f>
        <v>16</v>
      </c>
      <c r="AR33" s="32">
        <f>VLOOKUP(C33,[2]SISMED!$C$2:$W$141,21,FALSE)</f>
        <v>100</v>
      </c>
      <c r="AS33" s="21" t="str">
        <f t="shared" si="0"/>
        <v>CUMPLE</v>
      </c>
    </row>
    <row r="34" spans="1:45" s="1" customFormat="1" ht="15.6" hidden="1" thickBot="1" x14ac:dyDescent="0.35">
      <c r="A34" s="8">
        <v>828</v>
      </c>
      <c r="B34" s="7" t="s">
        <v>28</v>
      </c>
      <c r="C34" s="20">
        <v>358</v>
      </c>
      <c r="D34" s="7" t="s">
        <v>62</v>
      </c>
      <c r="E34" s="11" t="str">
        <f>VLOOKUP(C34,[1]Hoja1!$C$4:$E$487,3,FALSE)</f>
        <v>I-2</v>
      </c>
      <c r="F34" s="9">
        <v>1</v>
      </c>
      <c r="G34" s="6">
        <v>1</v>
      </c>
      <c r="H34" s="24">
        <v>0</v>
      </c>
      <c r="I34" s="10">
        <v>1</v>
      </c>
      <c r="J34" s="9">
        <v>1</v>
      </c>
      <c r="K34" s="6">
        <v>1</v>
      </c>
      <c r="L34" s="6">
        <v>1</v>
      </c>
      <c r="M34" s="6">
        <v>1</v>
      </c>
      <c r="N34" s="26">
        <v>1</v>
      </c>
      <c r="O34" s="10">
        <v>1</v>
      </c>
      <c r="P34" s="9">
        <v>1</v>
      </c>
      <c r="Q34" s="6">
        <v>1</v>
      </c>
      <c r="R34" s="6">
        <v>1</v>
      </c>
      <c r="S34" s="6">
        <v>1</v>
      </c>
      <c r="T34" s="6">
        <v>0</v>
      </c>
      <c r="U34" s="6">
        <v>0</v>
      </c>
      <c r="V34" s="24">
        <v>0</v>
      </c>
      <c r="W34" s="6">
        <v>1</v>
      </c>
      <c r="X34" s="29">
        <v>1</v>
      </c>
      <c r="Y34" s="31">
        <v>100</v>
      </c>
      <c r="Z34" s="21" t="e">
        <f>VLOOKUP(C34,[2]SISMED!$C$2:$W$141,3,FALSE)</f>
        <v>#N/A</v>
      </c>
      <c r="AA34" s="32" t="e">
        <f>VLOOKUP(C34,[2]SISMED!$C$2:$W$141,4,FALSE)</f>
        <v>#N/A</v>
      </c>
      <c r="AB34" s="32" t="e">
        <f>VLOOKUP(C34,[2]SISMED!$C$2:$W$141,5,FALSE)</f>
        <v>#N/A</v>
      </c>
      <c r="AC34" s="32" t="e">
        <f>VLOOKUP(C34,[2]SISMED!$C$2:$W$141,6,FALSE)</f>
        <v>#N/A</v>
      </c>
      <c r="AD34" s="32" t="e">
        <f>VLOOKUP(C34,[2]SISMED!$C$2:$W$141,7,FALSE)</f>
        <v>#N/A</v>
      </c>
      <c r="AE34" s="32" t="e">
        <f>VLOOKUP(C34,[2]SISMED!$C$2:$W$141,8,FALSE)</f>
        <v>#N/A</v>
      </c>
      <c r="AF34" s="32" t="e">
        <f>VLOOKUP(C34,[2]SISMED!$C$2:$W$141,9,FALSE)</f>
        <v>#N/A</v>
      </c>
      <c r="AG34" s="32" t="e">
        <f>VLOOKUP(C34,[2]SISMED!$C$2:$W$141,10,FALSE)</f>
        <v>#N/A</v>
      </c>
      <c r="AH34" s="32" t="e">
        <f>VLOOKUP(C34,[2]SISMED!$C$2:$W$141,11,FALSE)</f>
        <v>#N/A</v>
      </c>
      <c r="AI34" s="32" t="e">
        <f>VLOOKUP(C34,[2]SISMED!$C$2:$W$141,12,FALSE)</f>
        <v>#N/A</v>
      </c>
      <c r="AJ34" s="32" t="e">
        <f>VLOOKUP(C34,[2]SISMED!$C$2:$W$141,13,FALSE)</f>
        <v>#N/A</v>
      </c>
      <c r="AK34" s="32" t="e">
        <f>VLOOKUP(C34,[2]SISMED!$C$2:$W$141,14,FALSE)</f>
        <v>#N/A</v>
      </c>
      <c r="AL34" s="32" t="e">
        <f>VLOOKUP(C34,[2]SISMED!$C$2:$W$141,15,FALSE)</f>
        <v>#N/A</v>
      </c>
      <c r="AM34" s="32" t="e">
        <f>VLOOKUP(C34,[2]SISMED!$C$2:$W$141,16,FALSE)</f>
        <v>#N/A</v>
      </c>
      <c r="AN34" s="32" t="e">
        <f>VLOOKUP(C34,[2]SISMED!$C$2:$W$141,17,FALSE)</f>
        <v>#N/A</v>
      </c>
      <c r="AO34" s="32" t="e">
        <f>VLOOKUP(C34,[2]SISMED!$C$2:$W$141,18,FALSE)</f>
        <v>#N/A</v>
      </c>
      <c r="AP34" s="32" t="e">
        <f>VLOOKUP(C34,[2]SISMED!$C$2:$W$141,19,FALSE)</f>
        <v>#N/A</v>
      </c>
      <c r="AQ34" s="32" t="e">
        <f>VLOOKUP(C34,[2]SISMED!$C$2:$W$141,20,FALSE)</f>
        <v>#N/A</v>
      </c>
      <c r="AR34" s="32" t="e">
        <f>VLOOKUP(C34,[2]SISMED!$C$2:$W$141,21,FALSE)</f>
        <v>#N/A</v>
      </c>
      <c r="AS34" s="21" t="e">
        <f t="shared" si="0"/>
        <v>#N/A</v>
      </c>
    </row>
    <row r="35" spans="1:45" s="1" customFormat="1" ht="15.6" hidden="1" thickBot="1" x14ac:dyDescent="0.35">
      <c r="A35" s="8">
        <v>828</v>
      </c>
      <c r="B35" s="7" t="s">
        <v>28</v>
      </c>
      <c r="C35" s="20">
        <v>355</v>
      </c>
      <c r="D35" s="7" t="s">
        <v>63</v>
      </c>
      <c r="E35" s="12"/>
      <c r="F35" s="9">
        <v>1</v>
      </c>
      <c r="G35" s="6">
        <v>1</v>
      </c>
      <c r="H35" s="6">
        <v>0</v>
      </c>
      <c r="I35" s="10">
        <v>1</v>
      </c>
      <c r="J35" s="9">
        <v>1</v>
      </c>
      <c r="K35" s="6">
        <v>1</v>
      </c>
      <c r="L35" s="6">
        <v>1</v>
      </c>
      <c r="M35" s="6">
        <v>1</v>
      </c>
      <c r="N35" s="6">
        <v>1</v>
      </c>
      <c r="O35" s="10">
        <v>1</v>
      </c>
      <c r="P35" s="9">
        <v>1</v>
      </c>
      <c r="Q35" s="6">
        <v>1</v>
      </c>
      <c r="R35" s="6">
        <v>1</v>
      </c>
      <c r="S35" s="6">
        <v>1</v>
      </c>
      <c r="T35" s="6">
        <v>0</v>
      </c>
      <c r="U35" s="6">
        <v>1</v>
      </c>
      <c r="V35" s="6">
        <v>1</v>
      </c>
      <c r="W35" s="6">
        <v>1</v>
      </c>
      <c r="X35" s="30">
        <v>0</v>
      </c>
      <c r="Y35" s="31">
        <v>100</v>
      </c>
      <c r="Z35" s="21" t="e">
        <f>VLOOKUP(C35,[2]SISMED!$C$2:$W$141,3,FALSE)</f>
        <v>#N/A</v>
      </c>
      <c r="AA35" s="32" t="e">
        <f>VLOOKUP(C35,[2]SISMED!$C$2:$W$141,4,FALSE)</f>
        <v>#N/A</v>
      </c>
      <c r="AB35" s="32" t="e">
        <f>VLOOKUP(C35,[2]SISMED!$C$2:$W$141,5,FALSE)</f>
        <v>#N/A</v>
      </c>
      <c r="AC35" s="32" t="e">
        <f>VLOOKUP(C35,[2]SISMED!$C$2:$W$141,6,FALSE)</f>
        <v>#N/A</v>
      </c>
      <c r="AD35" s="32" t="e">
        <f>VLOOKUP(C35,[2]SISMED!$C$2:$W$141,7,FALSE)</f>
        <v>#N/A</v>
      </c>
      <c r="AE35" s="32" t="e">
        <f>VLOOKUP(C35,[2]SISMED!$C$2:$W$141,8,FALSE)</f>
        <v>#N/A</v>
      </c>
      <c r="AF35" s="32" t="e">
        <f>VLOOKUP(C35,[2]SISMED!$C$2:$W$141,9,FALSE)</f>
        <v>#N/A</v>
      </c>
      <c r="AG35" s="32" t="e">
        <f>VLOOKUP(C35,[2]SISMED!$C$2:$W$141,10,FALSE)</f>
        <v>#N/A</v>
      </c>
      <c r="AH35" s="32" t="e">
        <f>VLOOKUP(C35,[2]SISMED!$C$2:$W$141,11,FALSE)</f>
        <v>#N/A</v>
      </c>
      <c r="AI35" s="32" t="e">
        <f>VLOOKUP(C35,[2]SISMED!$C$2:$W$141,12,FALSE)</f>
        <v>#N/A</v>
      </c>
      <c r="AJ35" s="32" t="e">
        <f>VLOOKUP(C35,[2]SISMED!$C$2:$W$141,13,FALSE)</f>
        <v>#N/A</v>
      </c>
      <c r="AK35" s="32" t="e">
        <f>VLOOKUP(C35,[2]SISMED!$C$2:$W$141,14,FALSE)</f>
        <v>#N/A</v>
      </c>
      <c r="AL35" s="32" t="e">
        <f>VLOOKUP(C35,[2]SISMED!$C$2:$W$141,15,FALSE)</f>
        <v>#N/A</v>
      </c>
      <c r="AM35" s="32" t="e">
        <f>VLOOKUP(C35,[2]SISMED!$C$2:$W$141,16,FALSE)</f>
        <v>#N/A</v>
      </c>
      <c r="AN35" s="32" t="e">
        <f>VLOOKUP(C35,[2]SISMED!$C$2:$W$141,17,FALSE)</f>
        <v>#N/A</v>
      </c>
      <c r="AO35" s="32" t="e">
        <f>VLOOKUP(C35,[2]SISMED!$C$2:$W$141,18,FALSE)</f>
        <v>#N/A</v>
      </c>
      <c r="AP35" s="32" t="e">
        <f>VLOOKUP(C35,[2]SISMED!$C$2:$W$141,19,FALSE)</f>
        <v>#N/A</v>
      </c>
      <c r="AQ35" s="32" t="e">
        <f>VLOOKUP(C35,[2]SISMED!$C$2:$W$141,20,FALSE)</f>
        <v>#N/A</v>
      </c>
      <c r="AR35" s="32" t="e">
        <f>VLOOKUP(C35,[2]SISMED!$C$2:$W$141,21,FALSE)</f>
        <v>#N/A</v>
      </c>
      <c r="AS35" s="21" t="e">
        <f t="shared" si="0"/>
        <v>#N/A</v>
      </c>
    </row>
    <row r="36" spans="1:45" s="1" customFormat="1" ht="15.6" thickBot="1" x14ac:dyDescent="0.35">
      <c r="A36" s="8">
        <v>828</v>
      </c>
      <c r="B36" s="7" t="s">
        <v>28</v>
      </c>
      <c r="C36" s="20">
        <v>332</v>
      </c>
      <c r="D36" s="7" t="s">
        <v>64</v>
      </c>
      <c r="E36" s="11" t="str">
        <f>VLOOKUP(C36,[1]Hoja1!$C$4:$E$487,3,FALSE)</f>
        <v>I-1</v>
      </c>
      <c r="F36" s="9">
        <v>1</v>
      </c>
      <c r="G36" s="6">
        <v>1</v>
      </c>
      <c r="H36" s="24">
        <v>0</v>
      </c>
      <c r="I36" s="10">
        <v>1</v>
      </c>
      <c r="J36" s="9">
        <v>1</v>
      </c>
      <c r="K36" s="6">
        <v>1</v>
      </c>
      <c r="L36" s="6">
        <v>0</v>
      </c>
      <c r="M36" s="6">
        <v>1</v>
      </c>
      <c r="N36" s="26">
        <v>1</v>
      </c>
      <c r="O36" s="10">
        <v>1</v>
      </c>
      <c r="P36" s="9">
        <v>1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24">
        <v>0</v>
      </c>
      <c r="W36" s="6">
        <v>1</v>
      </c>
      <c r="X36" s="29">
        <v>0</v>
      </c>
      <c r="Y36" s="31">
        <v>93.3</v>
      </c>
      <c r="Z36" s="21">
        <f>VLOOKUP(C36,[2]SISMED!$C$2:$W$141,3,FALSE)</f>
        <v>1</v>
      </c>
      <c r="AA36" s="32">
        <f>VLOOKUP(C36,[2]SISMED!$C$2:$W$141,4,FALSE)</f>
        <v>1</v>
      </c>
      <c r="AB36" s="32">
        <f>VLOOKUP(C36,[2]SISMED!$C$2:$W$141,5,FALSE)</f>
        <v>1</v>
      </c>
      <c r="AC36" s="32">
        <f>VLOOKUP(C36,[2]SISMED!$C$2:$W$141,6,FALSE)</f>
        <v>1</v>
      </c>
      <c r="AD36" s="32">
        <f>VLOOKUP(C36,[2]SISMED!$C$2:$W$141,7,FALSE)</f>
        <v>1</v>
      </c>
      <c r="AE36" s="32">
        <f>VLOOKUP(C36,[2]SISMED!$C$2:$W$141,8,FALSE)</f>
        <v>1</v>
      </c>
      <c r="AF36" s="32">
        <f>VLOOKUP(C36,[2]SISMED!$C$2:$W$141,9,FALSE)</f>
        <v>1</v>
      </c>
      <c r="AG36" s="32">
        <f>VLOOKUP(C36,[2]SISMED!$C$2:$W$141,10,FALSE)</f>
        <v>1</v>
      </c>
      <c r="AH36" s="32">
        <f>VLOOKUP(C36,[2]SISMED!$C$2:$W$141,11,FALSE)</f>
        <v>1</v>
      </c>
      <c r="AI36" s="32">
        <f>VLOOKUP(C36,[2]SISMED!$C$2:$W$141,12,FALSE)</f>
        <v>1</v>
      </c>
      <c r="AJ36" s="32">
        <f>VLOOKUP(C36,[2]SISMED!$C$2:$W$141,13,FALSE)</f>
        <v>1</v>
      </c>
      <c r="AK36" s="32">
        <f>VLOOKUP(C36,[2]SISMED!$C$2:$W$141,14,FALSE)</f>
        <v>1</v>
      </c>
      <c r="AL36" s="32">
        <f>VLOOKUP(C36,[2]SISMED!$C$2:$W$141,15,FALSE)</f>
        <v>1</v>
      </c>
      <c r="AM36" s="32">
        <f>VLOOKUP(C36,[2]SISMED!$C$2:$W$141,16,FALSE)</f>
        <v>1</v>
      </c>
      <c r="AN36" s="32">
        <f>VLOOKUP(C36,[2]SISMED!$C$2:$W$141,17,FALSE)</f>
        <v>0</v>
      </c>
      <c r="AO36" s="32">
        <f>VLOOKUP(C36,[2]SISMED!$C$2:$W$141,18,FALSE)</f>
        <v>1</v>
      </c>
      <c r="AP36" s="32">
        <f>VLOOKUP(C36,[2]SISMED!$C$2:$W$141,19,FALSE)</f>
        <v>1</v>
      </c>
      <c r="AQ36" s="32">
        <f>VLOOKUP(C36,[2]SISMED!$C$2:$W$141,20,FALSE)</f>
        <v>16</v>
      </c>
      <c r="AR36" s="32">
        <f>VLOOKUP(C36,[2]SISMED!$C$2:$W$141,21,FALSE)</f>
        <v>100</v>
      </c>
      <c r="AS36" s="21" t="str">
        <f t="shared" si="0"/>
        <v>CUMPLE</v>
      </c>
    </row>
    <row r="37" spans="1:45" s="1" customFormat="1" ht="15.6" thickBot="1" x14ac:dyDescent="0.35">
      <c r="A37" s="8">
        <v>828</v>
      </c>
      <c r="B37" s="7" t="s">
        <v>28</v>
      </c>
      <c r="C37" s="20">
        <v>334</v>
      </c>
      <c r="D37" s="7" t="s">
        <v>65</v>
      </c>
      <c r="E37" s="11" t="str">
        <f>VLOOKUP(C37,[1]Hoja1!$C$4:$E$487,3,FALSE)</f>
        <v>I-1</v>
      </c>
      <c r="F37" s="9">
        <v>1</v>
      </c>
      <c r="G37" s="6">
        <v>1</v>
      </c>
      <c r="H37" s="24">
        <v>0</v>
      </c>
      <c r="I37" s="10">
        <v>1</v>
      </c>
      <c r="J37" s="9">
        <v>1</v>
      </c>
      <c r="K37" s="6">
        <v>1</v>
      </c>
      <c r="L37" s="6">
        <v>1</v>
      </c>
      <c r="M37" s="6">
        <v>1</v>
      </c>
      <c r="N37" s="26">
        <v>1</v>
      </c>
      <c r="O37" s="10">
        <v>1</v>
      </c>
      <c r="P37" s="9">
        <v>1</v>
      </c>
      <c r="Q37" s="6">
        <v>1</v>
      </c>
      <c r="R37" s="6">
        <v>1</v>
      </c>
      <c r="S37" s="6">
        <v>1</v>
      </c>
      <c r="T37" s="6">
        <v>0</v>
      </c>
      <c r="U37" s="6">
        <v>0</v>
      </c>
      <c r="V37" s="24">
        <v>0</v>
      </c>
      <c r="W37" s="6">
        <v>1</v>
      </c>
      <c r="X37" s="29">
        <v>0</v>
      </c>
      <c r="Y37" s="31">
        <v>100</v>
      </c>
      <c r="Z37" s="21">
        <f>VLOOKUP(C37,[2]SISMED!$C$2:$W$141,3,FALSE)</f>
        <v>1</v>
      </c>
      <c r="AA37" s="32">
        <f>VLOOKUP(C37,[2]SISMED!$C$2:$W$141,4,FALSE)</f>
        <v>1</v>
      </c>
      <c r="AB37" s="32">
        <f>VLOOKUP(C37,[2]SISMED!$C$2:$W$141,5,FALSE)</f>
        <v>1</v>
      </c>
      <c r="AC37" s="32">
        <f>VLOOKUP(C37,[2]SISMED!$C$2:$W$141,6,FALSE)</f>
        <v>1</v>
      </c>
      <c r="AD37" s="32">
        <f>VLOOKUP(C37,[2]SISMED!$C$2:$W$141,7,FALSE)</f>
        <v>1</v>
      </c>
      <c r="AE37" s="32">
        <f>VLOOKUP(C37,[2]SISMED!$C$2:$W$141,8,FALSE)</f>
        <v>1</v>
      </c>
      <c r="AF37" s="32">
        <f>VLOOKUP(C37,[2]SISMED!$C$2:$W$141,9,FALSE)</f>
        <v>1</v>
      </c>
      <c r="AG37" s="32">
        <f>VLOOKUP(C37,[2]SISMED!$C$2:$W$141,10,FALSE)</f>
        <v>1</v>
      </c>
      <c r="AH37" s="32">
        <f>VLOOKUP(C37,[2]SISMED!$C$2:$W$141,11,FALSE)</f>
        <v>1</v>
      </c>
      <c r="AI37" s="32">
        <f>VLOOKUP(C37,[2]SISMED!$C$2:$W$141,12,FALSE)</f>
        <v>1</v>
      </c>
      <c r="AJ37" s="32">
        <f>VLOOKUP(C37,[2]SISMED!$C$2:$W$141,13,FALSE)</f>
        <v>1</v>
      </c>
      <c r="AK37" s="32">
        <f>VLOOKUP(C37,[2]SISMED!$C$2:$W$141,14,FALSE)</f>
        <v>1</v>
      </c>
      <c r="AL37" s="32">
        <f>VLOOKUP(C37,[2]SISMED!$C$2:$W$141,15,FALSE)</f>
        <v>1</v>
      </c>
      <c r="AM37" s="32">
        <f>VLOOKUP(C37,[2]SISMED!$C$2:$W$141,16,FALSE)</f>
        <v>1</v>
      </c>
      <c r="AN37" s="32">
        <f>VLOOKUP(C37,[2]SISMED!$C$2:$W$141,17,FALSE)</f>
        <v>0</v>
      </c>
      <c r="AO37" s="32">
        <f>VLOOKUP(C37,[2]SISMED!$C$2:$W$141,18,FALSE)</f>
        <v>1</v>
      </c>
      <c r="AP37" s="32">
        <f>VLOOKUP(C37,[2]SISMED!$C$2:$W$141,19,FALSE)</f>
        <v>1</v>
      </c>
      <c r="AQ37" s="32">
        <f>VLOOKUP(C37,[2]SISMED!$C$2:$W$141,20,FALSE)</f>
        <v>16</v>
      </c>
      <c r="AR37" s="32">
        <f>VLOOKUP(C37,[2]SISMED!$C$2:$W$141,21,FALSE)</f>
        <v>100</v>
      </c>
      <c r="AS37" s="21" t="str">
        <f t="shared" si="0"/>
        <v>CUMPLE</v>
      </c>
    </row>
    <row r="38" spans="1:45" s="1" customFormat="1" ht="15.6" thickBot="1" x14ac:dyDescent="0.35">
      <c r="A38" s="8">
        <v>828</v>
      </c>
      <c r="B38" s="7" t="s">
        <v>28</v>
      </c>
      <c r="C38" s="20">
        <v>318</v>
      </c>
      <c r="D38" s="7" t="s">
        <v>66</v>
      </c>
      <c r="E38" s="11" t="str">
        <f>VLOOKUP(C38,[1]Hoja1!$C$4:$E$487,3,FALSE)</f>
        <v>I-4</v>
      </c>
      <c r="F38" s="9">
        <v>1</v>
      </c>
      <c r="G38" s="6">
        <v>1</v>
      </c>
      <c r="H38" s="24">
        <v>1</v>
      </c>
      <c r="I38" s="10">
        <v>1</v>
      </c>
      <c r="J38" s="9">
        <v>1</v>
      </c>
      <c r="K38" s="6">
        <v>1</v>
      </c>
      <c r="L38" s="6">
        <v>1</v>
      </c>
      <c r="M38" s="6">
        <v>1</v>
      </c>
      <c r="N38" s="26">
        <v>1</v>
      </c>
      <c r="O38" s="10">
        <v>1</v>
      </c>
      <c r="P38" s="9">
        <v>1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24">
        <v>1</v>
      </c>
      <c r="W38" s="6">
        <v>1</v>
      </c>
      <c r="X38" s="29">
        <v>1</v>
      </c>
      <c r="Y38" s="31">
        <v>100</v>
      </c>
      <c r="Z38" s="21">
        <f>VLOOKUP(C38,[2]SISMED!$C$2:$W$141,3,FALSE)</f>
        <v>1</v>
      </c>
      <c r="AA38" s="32">
        <f>VLOOKUP(C38,[2]SISMED!$C$2:$W$141,4,FALSE)</f>
        <v>1</v>
      </c>
      <c r="AB38" s="32">
        <f>VLOOKUP(C38,[2]SISMED!$C$2:$W$141,5,FALSE)</f>
        <v>1</v>
      </c>
      <c r="AC38" s="32">
        <f>VLOOKUP(C38,[2]SISMED!$C$2:$W$141,6,FALSE)</f>
        <v>1</v>
      </c>
      <c r="AD38" s="32">
        <f>VLOOKUP(C38,[2]SISMED!$C$2:$W$141,7,FALSE)</f>
        <v>1</v>
      </c>
      <c r="AE38" s="32">
        <f>VLOOKUP(C38,[2]SISMED!$C$2:$W$141,8,FALSE)</f>
        <v>1</v>
      </c>
      <c r="AF38" s="32">
        <f>VLOOKUP(C38,[2]SISMED!$C$2:$W$141,9,FALSE)</f>
        <v>1</v>
      </c>
      <c r="AG38" s="32">
        <f>VLOOKUP(C38,[2]SISMED!$C$2:$W$141,10,FALSE)</f>
        <v>1</v>
      </c>
      <c r="AH38" s="32">
        <f>VLOOKUP(C38,[2]SISMED!$C$2:$W$141,11,FALSE)</f>
        <v>1</v>
      </c>
      <c r="AI38" s="32">
        <f>VLOOKUP(C38,[2]SISMED!$C$2:$W$141,12,FALSE)</f>
        <v>1</v>
      </c>
      <c r="AJ38" s="32">
        <f>VLOOKUP(C38,[2]SISMED!$C$2:$W$141,13,FALSE)</f>
        <v>1</v>
      </c>
      <c r="AK38" s="32">
        <f>VLOOKUP(C38,[2]SISMED!$C$2:$W$141,14,FALSE)</f>
        <v>1</v>
      </c>
      <c r="AL38" s="32">
        <f>VLOOKUP(C38,[2]SISMED!$C$2:$W$141,15,FALSE)</f>
        <v>1</v>
      </c>
      <c r="AM38" s="32">
        <f>VLOOKUP(C38,[2]SISMED!$C$2:$W$141,16,FALSE)</f>
        <v>1</v>
      </c>
      <c r="AN38" s="32">
        <f>VLOOKUP(C38,[2]SISMED!$C$2:$W$141,17,FALSE)</f>
        <v>1</v>
      </c>
      <c r="AO38" s="32">
        <f>VLOOKUP(C38,[2]SISMED!$C$2:$W$141,18,FALSE)</f>
        <v>1</v>
      </c>
      <c r="AP38" s="32">
        <f>VLOOKUP(C38,[2]SISMED!$C$2:$W$141,19,FALSE)</f>
        <v>1</v>
      </c>
      <c r="AQ38" s="32">
        <f>VLOOKUP(C38,[2]SISMED!$C$2:$W$141,20,FALSE)</f>
        <v>17</v>
      </c>
      <c r="AR38" s="32">
        <f>VLOOKUP(C38,[2]SISMED!$C$2:$W$141,21,FALSE)</f>
        <v>100</v>
      </c>
      <c r="AS38" s="21" t="str">
        <f t="shared" si="0"/>
        <v>CUMPLE</v>
      </c>
    </row>
    <row r="39" spans="1:45" s="1" customFormat="1" ht="15.6" thickBot="1" x14ac:dyDescent="0.35">
      <c r="A39" s="8">
        <v>828</v>
      </c>
      <c r="B39" s="7" t="s">
        <v>28</v>
      </c>
      <c r="C39" s="20">
        <v>319</v>
      </c>
      <c r="D39" s="7" t="s">
        <v>67</v>
      </c>
      <c r="E39" s="11" t="str">
        <f>VLOOKUP(C39,[1]Hoja1!$C$4:$E$487,3,FALSE)</f>
        <v>I-1</v>
      </c>
      <c r="F39" s="9">
        <v>1</v>
      </c>
      <c r="G39" s="6">
        <v>1</v>
      </c>
      <c r="H39" s="24">
        <v>0</v>
      </c>
      <c r="I39" s="10">
        <v>1</v>
      </c>
      <c r="J39" s="9">
        <v>1</v>
      </c>
      <c r="K39" s="6">
        <v>1</v>
      </c>
      <c r="L39" s="6">
        <v>1</v>
      </c>
      <c r="M39" s="6">
        <v>1</v>
      </c>
      <c r="N39" s="26">
        <v>1</v>
      </c>
      <c r="O39" s="10">
        <v>1</v>
      </c>
      <c r="P39" s="9">
        <v>1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24">
        <v>1</v>
      </c>
      <c r="W39" s="6">
        <v>1</v>
      </c>
      <c r="X39" s="29">
        <v>1</v>
      </c>
      <c r="Y39" s="31">
        <v>100</v>
      </c>
      <c r="Z39" s="21">
        <f>VLOOKUP(C39,[2]SISMED!$C$2:$W$141,3,FALSE)</f>
        <v>1</v>
      </c>
      <c r="AA39" s="32">
        <f>VLOOKUP(C39,[2]SISMED!$C$2:$W$141,4,FALSE)</f>
        <v>1</v>
      </c>
      <c r="AB39" s="32">
        <f>VLOOKUP(C39,[2]SISMED!$C$2:$W$141,5,FALSE)</f>
        <v>1</v>
      </c>
      <c r="AC39" s="32">
        <f>VLOOKUP(C39,[2]SISMED!$C$2:$W$141,6,FALSE)</f>
        <v>1</v>
      </c>
      <c r="AD39" s="32">
        <f>VLOOKUP(C39,[2]SISMED!$C$2:$W$141,7,FALSE)</f>
        <v>1</v>
      </c>
      <c r="AE39" s="32">
        <f>VLOOKUP(C39,[2]SISMED!$C$2:$W$141,8,FALSE)</f>
        <v>1</v>
      </c>
      <c r="AF39" s="32">
        <f>VLOOKUP(C39,[2]SISMED!$C$2:$W$141,9,FALSE)</f>
        <v>1</v>
      </c>
      <c r="AG39" s="32">
        <f>VLOOKUP(C39,[2]SISMED!$C$2:$W$141,10,FALSE)</f>
        <v>1</v>
      </c>
      <c r="AH39" s="32">
        <f>VLOOKUP(C39,[2]SISMED!$C$2:$W$141,11,FALSE)</f>
        <v>1</v>
      </c>
      <c r="AI39" s="32">
        <f>VLOOKUP(C39,[2]SISMED!$C$2:$W$141,12,FALSE)</f>
        <v>1</v>
      </c>
      <c r="AJ39" s="32">
        <f>VLOOKUP(C39,[2]SISMED!$C$2:$W$141,13,FALSE)</f>
        <v>1</v>
      </c>
      <c r="AK39" s="32">
        <f>VLOOKUP(C39,[2]SISMED!$C$2:$W$141,14,FALSE)</f>
        <v>1</v>
      </c>
      <c r="AL39" s="32">
        <f>VLOOKUP(C39,[2]SISMED!$C$2:$W$141,15,FALSE)</f>
        <v>1</v>
      </c>
      <c r="AM39" s="32">
        <f>VLOOKUP(C39,[2]SISMED!$C$2:$W$141,16,FALSE)</f>
        <v>1</v>
      </c>
      <c r="AN39" s="32">
        <f>VLOOKUP(C39,[2]SISMED!$C$2:$W$141,17,FALSE)</f>
        <v>0</v>
      </c>
      <c r="AO39" s="32">
        <f>VLOOKUP(C39,[2]SISMED!$C$2:$W$141,18,FALSE)</f>
        <v>1</v>
      </c>
      <c r="AP39" s="32">
        <f>VLOOKUP(C39,[2]SISMED!$C$2:$W$141,19,FALSE)</f>
        <v>1</v>
      </c>
      <c r="AQ39" s="32">
        <f>VLOOKUP(C39,[2]SISMED!$C$2:$W$141,20,FALSE)</f>
        <v>16</v>
      </c>
      <c r="AR39" s="32">
        <f>VLOOKUP(C39,[2]SISMED!$C$2:$W$141,21,FALSE)</f>
        <v>100</v>
      </c>
      <c r="AS39" s="21" t="str">
        <f t="shared" si="0"/>
        <v>CUMPLE</v>
      </c>
    </row>
    <row r="40" spans="1:45" s="1" customFormat="1" ht="15.6" thickBot="1" x14ac:dyDescent="0.35">
      <c r="A40" s="8">
        <v>828</v>
      </c>
      <c r="B40" s="7" t="s">
        <v>28</v>
      </c>
      <c r="C40" s="20">
        <v>322</v>
      </c>
      <c r="D40" s="7" t="s">
        <v>68</v>
      </c>
      <c r="E40" s="11" t="str">
        <f>VLOOKUP(C40,[1]Hoja1!$C$4:$E$487,3,FALSE)</f>
        <v>I-1</v>
      </c>
      <c r="F40" s="9">
        <v>1</v>
      </c>
      <c r="G40" s="6">
        <v>1</v>
      </c>
      <c r="H40" s="24">
        <v>0</v>
      </c>
      <c r="I40" s="10">
        <v>1</v>
      </c>
      <c r="J40" s="9">
        <v>1</v>
      </c>
      <c r="K40" s="6">
        <v>1</v>
      </c>
      <c r="L40" s="6">
        <v>1</v>
      </c>
      <c r="M40" s="6">
        <v>1</v>
      </c>
      <c r="N40" s="26">
        <v>1</v>
      </c>
      <c r="O40" s="10">
        <v>1</v>
      </c>
      <c r="P40" s="9">
        <v>1</v>
      </c>
      <c r="Q40" s="6">
        <v>1</v>
      </c>
      <c r="R40" s="6">
        <v>1</v>
      </c>
      <c r="S40" s="6">
        <v>1</v>
      </c>
      <c r="T40" s="6">
        <v>0</v>
      </c>
      <c r="U40" s="6">
        <v>0</v>
      </c>
      <c r="V40" s="24">
        <v>0</v>
      </c>
      <c r="W40" s="6">
        <v>1</v>
      </c>
      <c r="X40" s="29">
        <v>0</v>
      </c>
      <c r="Y40" s="31">
        <v>100</v>
      </c>
      <c r="Z40" s="21">
        <f>VLOOKUP(C40,[2]SISMED!$C$2:$W$141,3,FALSE)</f>
        <v>1</v>
      </c>
      <c r="AA40" s="32">
        <f>VLOOKUP(C40,[2]SISMED!$C$2:$W$141,4,FALSE)</f>
        <v>1</v>
      </c>
      <c r="AB40" s="32">
        <f>VLOOKUP(C40,[2]SISMED!$C$2:$W$141,5,FALSE)</f>
        <v>1</v>
      </c>
      <c r="AC40" s="32">
        <f>VLOOKUP(C40,[2]SISMED!$C$2:$W$141,6,FALSE)</f>
        <v>1</v>
      </c>
      <c r="AD40" s="32">
        <f>VLOOKUP(C40,[2]SISMED!$C$2:$W$141,7,FALSE)</f>
        <v>0</v>
      </c>
      <c r="AE40" s="32">
        <f>VLOOKUP(C40,[2]SISMED!$C$2:$W$141,8,FALSE)</f>
        <v>1</v>
      </c>
      <c r="AF40" s="32">
        <f>VLOOKUP(C40,[2]SISMED!$C$2:$W$141,9,FALSE)</f>
        <v>1</v>
      </c>
      <c r="AG40" s="32">
        <f>VLOOKUP(C40,[2]SISMED!$C$2:$W$141,10,FALSE)</f>
        <v>1</v>
      </c>
      <c r="AH40" s="32">
        <f>VLOOKUP(C40,[2]SISMED!$C$2:$W$141,11,FALSE)</f>
        <v>1</v>
      </c>
      <c r="AI40" s="32">
        <f>VLOOKUP(C40,[2]SISMED!$C$2:$W$141,12,FALSE)</f>
        <v>1</v>
      </c>
      <c r="AJ40" s="32">
        <f>VLOOKUP(C40,[2]SISMED!$C$2:$W$141,13,FALSE)</f>
        <v>1</v>
      </c>
      <c r="AK40" s="32">
        <f>VLOOKUP(C40,[2]SISMED!$C$2:$W$141,14,FALSE)</f>
        <v>1</v>
      </c>
      <c r="AL40" s="32">
        <f>VLOOKUP(C40,[2]SISMED!$C$2:$W$141,15,FALSE)</f>
        <v>1</v>
      </c>
      <c r="AM40" s="32">
        <f>VLOOKUP(C40,[2]SISMED!$C$2:$W$141,16,FALSE)</f>
        <v>1</v>
      </c>
      <c r="AN40" s="32">
        <f>VLOOKUP(C40,[2]SISMED!$C$2:$W$141,17,FALSE)</f>
        <v>0</v>
      </c>
      <c r="AO40" s="32">
        <f>VLOOKUP(C40,[2]SISMED!$C$2:$W$141,18,FALSE)</f>
        <v>1</v>
      </c>
      <c r="AP40" s="32">
        <f>VLOOKUP(C40,[2]SISMED!$C$2:$W$141,19,FALSE)</f>
        <v>1</v>
      </c>
      <c r="AQ40" s="32">
        <f>VLOOKUP(C40,[2]SISMED!$C$2:$W$141,20,FALSE)</f>
        <v>15</v>
      </c>
      <c r="AR40" s="32">
        <f>VLOOKUP(C40,[2]SISMED!$C$2:$W$141,21,FALSE)</f>
        <v>93.75</v>
      </c>
      <c r="AS40" s="21" t="str">
        <f t="shared" si="0"/>
        <v>CUMPLE</v>
      </c>
    </row>
    <row r="41" spans="1:45" s="1" customFormat="1" ht="15.6" thickBot="1" x14ac:dyDescent="0.35">
      <c r="A41" s="8">
        <v>828</v>
      </c>
      <c r="B41" s="7" t="s">
        <v>28</v>
      </c>
      <c r="C41" s="20">
        <v>324</v>
      </c>
      <c r="D41" s="7" t="s">
        <v>69</v>
      </c>
      <c r="E41" s="11" t="str">
        <f>VLOOKUP(C41,[1]Hoja1!$C$4:$E$487,3,FALSE)</f>
        <v>I-1</v>
      </c>
      <c r="F41" s="9">
        <v>1</v>
      </c>
      <c r="G41" s="6">
        <v>1</v>
      </c>
      <c r="H41" s="24">
        <v>0</v>
      </c>
      <c r="I41" s="10">
        <v>1</v>
      </c>
      <c r="J41" s="9">
        <v>1</v>
      </c>
      <c r="K41" s="6">
        <v>1</v>
      </c>
      <c r="L41" s="6">
        <v>0</v>
      </c>
      <c r="M41" s="6">
        <v>1</v>
      </c>
      <c r="N41" s="26">
        <v>1</v>
      </c>
      <c r="O41" s="10">
        <v>1</v>
      </c>
      <c r="P41" s="9">
        <v>1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24">
        <v>1</v>
      </c>
      <c r="W41" s="6">
        <v>1</v>
      </c>
      <c r="X41" s="29">
        <v>0</v>
      </c>
      <c r="Y41" s="31">
        <v>93.3</v>
      </c>
      <c r="Z41" s="21">
        <f>VLOOKUP(C41,[2]SISMED!$C$2:$W$141,3,FALSE)</f>
        <v>1</v>
      </c>
      <c r="AA41" s="32">
        <f>VLOOKUP(C41,[2]SISMED!$C$2:$W$141,4,FALSE)</f>
        <v>1</v>
      </c>
      <c r="AB41" s="32">
        <f>VLOOKUP(C41,[2]SISMED!$C$2:$W$141,5,FALSE)</f>
        <v>1</v>
      </c>
      <c r="AC41" s="32">
        <f>VLOOKUP(C41,[2]SISMED!$C$2:$W$141,6,FALSE)</f>
        <v>1</v>
      </c>
      <c r="AD41" s="32">
        <f>VLOOKUP(C41,[2]SISMED!$C$2:$W$141,7,FALSE)</f>
        <v>1</v>
      </c>
      <c r="AE41" s="32">
        <f>VLOOKUP(C41,[2]SISMED!$C$2:$W$141,8,FALSE)</f>
        <v>0</v>
      </c>
      <c r="AF41" s="32">
        <f>VLOOKUP(C41,[2]SISMED!$C$2:$W$141,9,FALSE)</f>
        <v>0</v>
      </c>
      <c r="AG41" s="32">
        <f>VLOOKUP(C41,[2]SISMED!$C$2:$W$141,10,FALSE)</f>
        <v>1</v>
      </c>
      <c r="AH41" s="32">
        <f>VLOOKUP(C41,[2]SISMED!$C$2:$W$141,11,FALSE)</f>
        <v>1</v>
      </c>
      <c r="AI41" s="32">
        <f>VLOOKUP(C41,[2]SISMED!$C$2:$W$141,12,FALSE)</f>
        <v>1</v>
      </c>
      <c r="AJ41" s="32">
        <f>VLOOKUP(C41,[2]SISMED!$C$2:$W$141,13,FALSE)</f>
        <v>1</v>
      </c>
      <c r="AK41" s="32">
        <f>VLOOKUP(C41,[2]SISMED!$C$2:$W$141,14,FALSE)</f>
        <v>1</v>
      </c>
      <c r="AL41" s="32">
        <f>VLOOKUP(C41,[2]SISMED!$C$2:$W$141,15,FALSE)</f>
        <v>1</v>
      </c>
      <c r="AM41" s="32">
        <f>VLOOKUP(C41,[2]SISMED!$C$2:$W$141,16,FALSE)</f>
        <v>1</v>
      </c>
      <c r="AN41" s="32">
        <f>VLOOKUP(C41,[2]SISMED!$C$2:$W$141,17,FALSE)</f>
        <v>0</v>
      </c>
      <c r="AO41" s="32">
        <f>VLOOKUP(C41,[2]SISMED!$C$2:$W$141,18,FALSE)</f>
        <v>1</v>
      </c>
      <c r="AP41" s="32">
        <f>VLOOKUP(C41,[2]SISMED!$C$2:$W$141,19,FALSE)</f>
        <v>1</v>
      </c>
      <c r="AQ41" s="32">
        <f>VLOOKUP(C41,[2]SISMED!$C$2:$W$141,20,FALSE)</f>
        <v>14</v>
      </c>
      <c r="AR41" s="32">
        <f>VLOOKUP(C41,[2]SISMED!$C$2:$W$141,21,FALSE)</f>
        <v>87.5</v>
      </c>
      <c r="AS41" s="21" t="str">
        <f t="shared" si="0"/>
        <v>CUMPLE</v>
      </c>
    </row>
    <row r="42" spans="1:45" s="1" customFormat="1" ht="15.6" hidden="1" thickBot="1" x14ac:dyDescent="0.35">
      <c r="A42" s="8">
        <v>828</v>
      </c>
      <c r="B42" s="7" t="s">
        <v>28</v>
      </c>
      <c r="C42" s="20">
        <v>354</v>
      </c>
      <c r="D42" s="7" t="s">
        <v>70</v>
      </c>
      <c r="E42" s="12"/>
      <c r="F42" s="9">
        <v>1</v>
      </c>
      <c r="G42" s="6">
        <v>1</v>
      </c>
      <c r="H42" s="6">
        <v>1</v>
      </c>
      <c r="I42" s="10">
        <v>1</v>
      </c>
      <c r="J42" s="9">
        <v>1</v>
      </c>
      <c r="K42" s="6">
        <v>1</v>
      </c>
      <c r="L42" s="6">
        <v>1</v>
      </c>
      <c r="M42" s="6">
        <v>1</v>
      </c>
      <c r="N42" s="6">
        <v>1</v>
      </c>
      <c r="O42" s="10">
        <v>1</v>
      </c>
      <c r="P42" s="9">
        <v>1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30">
        <v>1</v>
      </c>
      <c r="Y42" s="31">
        <v>100</v>
      </c>
      <c r="Z42" s="21" t="e">
        <f>VLOOKUP(C42,[2]SISMED!$C$2:$W$141,3,FALSE)</f>
        <v>#N/A</v>
      </c>
      <c r="AA42" s="32" t="e">
        <f>VLOOKUP(C42,[2]SISMED!$C$2:$W$141,4,FALSE)</f>
        <v>#N/A</v>
      </c>
      <c r="AB42" s="32" t="e">
        <f>VLOOKUP(C42,[2]SISMED!$C$2:$W$141,5,FALSE)</f>
        <v>#N/A</v>
      </c>
      <c r="AC42" s="32" t="e">
        <f>VLOOKUP(C42,[2]SISMED!$C$2:$W$141,6,FALSE)</f>
        <v>#N/A</v>
      </c>
      <c r="AD42" s="32" t="e">
        <f>VLOOKUP(C42,[2]SISMED!$C$2:$W$141,7,FALSE)</f>
        <v>#N/A</v>
      </c>
      <c r="AE42" s="32" t="e">
        <f>VLOOKUP(C42,[2]SISMED!$C$2:$W$141,8,FALSE)</f>
        <v>#N/A</v>
      </c>
      <c r="AF42" s="32" t="e">
        <f>VLOOKUP(C42,[2]SISMED!$C$2:$W$141,9,FALSE)</f>
        <v>#N/A</v>
      </c>
      <c r="AG42" s="32" t="e">
        <f>VLOOKUP(C42,[2]SISMED!$C$2:$W$141,10,FALSE)</f>
        <v>#N/A</v>
      </c>
      <c r="AH42" s="32" t="e">
        <f>VLOOKUP(C42,[2]SISMED!$C$2:$W$141,11,FALSE)</f>
        <v>#N/A</v>
      </c>
      <c r="AI42" s="32" t="e">
        <f>VLOOKUP(C42,[2]SISMED!$C$2:$W$141,12,FALSE)</f>
        <v>#N/A</v>
      </c>
      <c r="AJ42" s="32" t="e">
        <f>VLOOKUP(C42,[2]SISMED!$C$2:$W$141,13,FALSE)</f>
        <v>#N/A</v>
      </c>
      <c r="AK42" s="32" t="e">
        <f>VLOOKUP(C42,[2]SISMED!$C$2:$W$141,14,FALSE)</f>
        <v>#N/A</v>
      </c>
      <c r="AL42" s="32" t="e">
        <f>VLOOKUP(C42,[2]SISMED!$C$2:$W$141,15,FALSE)</f>
        <v>#N/A</v>
      </c>
      <c r="AM42" s="32" t="e">
        <f>VLOOKUP(C42,[2]SISMED!$C$2:$W$141,16,FALSE)</f>
        <v>#N/A</v>
      </c>
      <c r="AN42" s="32" t="e">
        <f>VLOOKUP(C42,[2]SISMED!$C$2:$W$141,17,FALSE)</f>
        <v>#N/A</v>
      </c>
      <c r="AO42" s="32" t="e">
        <f>VLOOKUP(C42,[2]SISMED!$C$2:$W$141,18,FALSE)</f>
        <v>#N/A</v>
      </c>
      <c r="AP42" s="32" t="e">
        <f>VLOOKUP(C42,[2]SISMED!$C$2:$W$141,19,FALSE)</f>
        <v>#N/A</v>
      </c>
      <c r="AQ42" s="32" t="e">
        <f>VLOOKUP(C42,[2]SISMED!$C$2:$W$141,20,FALSE)</f>
        <v>#N/A</v>
      </c>
      <c r="AR42" s="32" t="e">
        <f>VLOOKUP(C42,[2]SISMED!$C$2:$W$141,21,FALSE)</f>
        <v>#N/A</v>
      </c>
      <c r="AS42" s="21" t="e">
        <f t="shared" si="0"/>
        <v>#N/A</v>
      </c>
    </row>
    <row r="43" spans="1:45" s="1" customFormat="1" ht="15.6" hidden="1" thickBot="1" x14ac:dyDescent="0.35">
      <c r="A43" s="8">
        <v>828</v>
      </c>
      <c r="B43" s="7" t="s">
        <v>28</v>
      </c>
      <c r="C43" s="20">
        <v>311</v>
      </c>
      <c r="D43" s="7" t="s">
        <v>71</v>
      </c>
      <c r="E43" s="12"/>
      <c r="F43" s="9">
        <v>1</v>
      </c>
      <c r="G43" s="6">
        <v>1</v>
      </c>
      <c r="H43" s="6">
        <v>0</v>
      </c>
      <c r="I43" s="10">
        <v>1</v>
      </c>
      <c r="J43" s="9">
        <v>1</v>
      </c>
      <c r="K43" s="6">
        <v>1</v>
      </c>
      <c r="L43" s="6">
        <v>0</v>
      </c>
      <c r="M43" s="6">
        <v>1</v>
      </c>
      <c r="N43" s="6">
        <v>1</v>
      </c>
      <c r="O43" s="10">
        <v>1</v>
      </c>
      <c r="P43" s="9">
        <v>1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0</v>
      </c>
      <c r="W43" s="6">
        <v>1</v>
      </c>
      <c r="X43" s="30">
        <v>0</v>
      </c>
      <c r="Y43" s="31">
        <v>93.3</v>
      </c>
      <c r="Z43" s="21" t="e">
        <f>VLOOKUP(C43,[2]SISMED!$C$2:$W$141,3,FALSE)</f>
        <v>#N/A</v>
      </c>
      <c r="AA43" s="32" t="e">
        <f>VLOOKUP(C43,[2]SISMED!$C$2:$W$141,4,FALSE)</f>
        <v>#N/A</v>
      </c>
      <c r="AB43" s="32" t="e">
        <f>VLOOKUP(C43,[2]SISMED!$C$2:$W$141,5,FALSE)</f>
        <v>#N/A</v>
      </c>
      <c r="AC43" s="32" t="e">
        <f>VLOOKUP(C43,[2]SISMED!$C$2:$W$141,6,FALSE)</f>
        <v>#N/A</v>
      </c>
      <c r="AD43" s="32" t="e">
        <f>VLOOKUP(C43,[2]SISMED!$C$2:$W$141,7,FALSE)</f>
        <v>#N/A</v>
      </c>
      <c r="AE43" s="32" t="e">
        <f>VLOOKUP(C43,[2]SISMED!$C$2:$W$141,8,FALSE)</f>
        <v>#N/A</v>
      </c>
      <c r="AF43" s="32" t="e">
        <f>VLOOKUP(C43,[2]SISMED!$C$2:$W$141,9,FALSE)</f>
        <v>#N/A</v>
      </c>
      <c r="AG43" s="32" t="e">
        <f>VLOOKUP(C43,[2]SISMED!$C$2:$W$141,10,FALSE)</f>
        <v>#N/A</v>
      </c>
      <c r="AH43" s="32" t="e">
        <f>VLOOKUP(C43,[2]SISMED!$C$2:$W$141,11,FALSE)</f>
        <v>#N/A</v>
      </c>
      <c r="AI43" s="32" t="e">
        <f>VLOOKUP(C43,[2]SISMED!$C$2:$W$141,12,FALSE)</f>
        <v>#N/A</v>
      </c>
      <c r="AJ43" s="32" t="e">
        <f>VLOOKUP(C43,[2]SISMED!$C$2:$W$141,13,FALSE)</f>
        <v>#N/A</v>
      </c>
      <c r="AK43" s="32" t="e">
        <f>VLOOKUP(C43,[2]SISMED!$C$2:$W$141,14,FALSE)</f>
        <v>#N/A</v>
      </c>
      <c r="AL43" s="32" t="e">
        <f>VLOOKUP(C43,[2]SISMED!$C$2:$W$141,15,FALSE)</f>
        <v>#N/A</v>
      </c>
      <c r="AM43" s="32" t="e">
        <f>VLOOKUP(C43,[2]SISMED!$C$2:$W$141,16,FALSE)</f>
        <v>#N/A</v>
      </c>
      <c r="AN43" s="32" t="e">
        <f>VLOOKUP(C43,[2]SISMED!$C$2:$W$141,17,FALSE)</f>
        <v>#N/A</v>
      </c>
      <c r="AO43" s="32" t="e">
        <f>VLOOKUP(C43,[2]SISMED!$C$2:$W$141,18,FALSE)</f>
        <v>#N/A</v>
      </c>
      <c r="AP43" s="32" t="e">
        <f>VLOOKUP(C43,[2]SISMED!$C$2:$W$141,19,FALSE)</f>
        <v>#N/A</v>
      </c>
      <c r="AQ43" s="32" t="e">
        <f>VLOOKUP(C43,[2]SISMED!$C$2:$W$141,20,FALSE)</f>
        <v>#N/A</v>
      </c>
      <c r="AR43" s="32" t="e">
        <f>VLOOKUP(C43,[2]SISMED!$C$2:$W$141,21,FALSE)</f>
        <v>#N/A</v>
      </c>
      <c r="AS43" s="21" t="e">
        <f t="shared" si="0"/>
        <v>#N/A</v>
      </c>
    </row>
    <row r="44" spans="1:45" s="1" customFormat="1" ht="15.6" hidden="1" thickBot="1" x14ac:dyDescent="0.35">
      <c r="A44" s="8">
        <v>828</v>
      </c>
      <c r="B44" s="7" t="s">
        <v>28</v>
      </c>
      <c r="C44" s="20">
        <v>315</v>
      </c>
      <c r="D44" s="7" t="s">
        <v>72</v>
      </c>
      <c r="E44" s="12"/>
      <c r="F44" s="9">
        <v>1</v>
      </c>
      <c r="G44" s="6">
        <v>1</v>
      </c>
      <c r="H44" s="6">
        <v>0</v>
      </c>
      <c r="I44" s="10">
        <v>1</v>
      </c>
      <c r="J44" s="9">
        <v>1</v>
      </c>
      <c r="K44" s="6">
        <v>1</v>
      </c>
      <c r="L44" s="6">
        <v>1</v>
      </c>
      <c r="M44" s="6">
        <v>1</v>
      </c>
      <c r="N44" s="6">
        <v>1</v>
      </c>
      <c r="O44" s="10">
        <v>1</v>
      </c>
      <c r="P44" s="9">
        <v>1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30">
        <v>1</v>
      </c>
      <c r="Y44" s="31">
        <v>100</v>
      </c>
      <c r="Z44" s="21" t="e">
        <f>VLOOKUP(C44,[2]SISMED!$C$2:$W$141,3,FALSE)</f>
        <v>#N/A</v>
      </c>
      <c r="AA44" s="32" t="e">
        <f>VLOOKUP(C44,[2]SISMED!$C$2:$W$141,4,FALSE)</f>
        <v>#N/A</v>
      </c>
      <c r="AB44" s="32" t="e">
        <f>VLOOKUP(C44,[2]SISMED!$C$2:$W$141,5,FALSE)</f>
        <v>#N/A</v>
      </c>
      <c r="AC44" s="32" t="e">
        <f>VLOOKUP(C44,[2]SISMED!$C$2:$W$141,6,FALSE)</f>
        <v>#N/A</v>
      </c>
      <c r="AD44" s="32" t="e">
        <f>VLOOKUP(C44,[2]SISMED!$C$2:$W$141,7,FALSE)</f>
        <v>#N/A</v>
      </c>
      <c r="AE44" s="32" t="e">
        <f>VLOOKUP(C44,[2]SISMED!$C$2:$W$141,8,FALSE)</f>
        <v>#N/A</v>
      </c>
      <c r="AF44" s="32" t="e">
        <f>VLOOKUP(C44,[2]SISMED!$C$2:$W$141,9,FALSE)</f>
        <v>#N/A</v>
      </c>
      <c r="AG44" s="32" t="e">
        <f>VLOOKUP(C44,[2]SISMED!$C$2:$W$141,10,FALSE)</f>
        <v>#N/A</v>
      </c>
      <c r="AH44" s="32" t="e">
        <f>VLOOKUP(C44,[2]SISMED!$C$2:$W$141,11,FALSE)</f>
        <v>#N/A</v>
      </c>
      <c r="AI44" s="32" t="e">
        <f>VLOOKUP(C44,[2]SISMED!$C$2:$W$141,12,FALSE)</f>
        <v>#N/A</v>
      </c>
      <c r="AJ44" s="32" t="e">
        <f>VLOOKUP(C44,[2]SISMED!$C$2:$W$141,13,FALSE)</f>
        <v>#N/A</v>
      </c>
      <c r="AK44" s="32" t="e">
        <f>VLOOKUP(C44,[2]SISMED!$C$2:$W$141,14,FALSE)</f>
        <v>#N/A</v>
      </c>
      <c r="AL44" s="32" t="e">
        <f>VLOOKUP(C44,[2]SISMED!$C$2:$W$141,15,FALSE)</f>
        <v>#N/A</v>
      </c>
      <c r="AM44" s="32" t="e">
        <f>VLOOKUP(C44,[2]SISMED!$C$2:$W$141,16,FALSE)</f>
        <v>#N/A</v>
      </c>
      <c r="AN44" s="32" t="e">
        <f>VLOOKUP(C44,[2]SISMED!$C$2:$W$141,17,FALSE)</f>
        <v>#N/A</v>
      </c>
      <c r="AO44" s="32" t="e">
        <f>VLOOKUP(C44,[2]SISMED!$C$2:$W$141,18,FALSE)</f>
        <v>#N/A</v>
      </c>
      <c r="AP44" s="32" t="e">
        <f>VLOOKUP(C44,[2]SISMED!$C$2:$W$141,19,FALSE)</f>
        <v>#N/A</v>
      </c>
      <c r="AQ44" s="32" t="e">
        <f>VLOOKUP(C44,[2]SISMED!$C$2:$W$141,20,FALSE)</f>
        <v>#N/A</v>
      </c>
      <c r="AR44" s="32" t="e">
        <f>VLOOKUP(C44,[2]SISMED!$C$2:$W$141,21,FALSE)</f>
        <v>#N/A</v>
      </c>
      <c r="AS44" s="21" t="e">
        <f t="shared" si="0"/>
        <v>#N/A</v>
      </c>
    </row>
    <row r="45" spans="1:45" s="1" customFormat="1" ht="15.6" hidden="1" thickBot="1" x14ac:dyDescent="0.35">
      <c r="A45" s="8">
        <v>828</v>
      </c>
      <c r="B45" s="7" t="s">
        <v>28</v>
      </c>
      <c r="C45" s="20">
        <v>314</v>
      </c>
      <c r="D45" s="7" t="s">
        <v>73</v>
      </c>
      <c r="E45" s="12"/>
      <c r="F45" s="9">
        <v>1</v>
      </c>
      <c r="G45" s="6">
        <v>1</v>
      </c>
      <c r="H45" s="6">
        <v>1</v>
      </c>
      <c r="I45" s="10">
        <v>1</v>
      </c>
      <c r="J45" s="9">
        <v>1</v>
      </c>
      <c r="K45" s="6">
        <v>1</v>
      </c>
      <c r="L45" s="6">
        <v>1</v>
      </c>
      <c r="M45" s="6">
        <v>1</v>
      </c>
      <c r="N45" s="6">
        <v>1</v>
      </c>
      <c r="O45" s="10">
        <v>1</v>
      </c>
      <c r="P45" s="9">
        <v>1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30">
        <v>1</v>
      </c>
      <c r="Y45" s="31">
        <v>100</v>
      </c>
      <c r="Z45" s="21" t="e">
        <f>VLOOKUP(C45,[2]SISMED!$C$2:$W$141,3,FALSE)</f>
        <v>#N/A</v>
      </c>
      <c r="AA45" s="32" t="e">
        <f>VLOOKUP(C45,[2]SISMED!$C$2:$W$141,4,FALSE)</f>
        <v>#N/A</v>
      </c>
      <c r="AB45" s="32" t="e">
        <f>VLOOKUP(C45,[2]SISMED!$C$2:$W$141,5,FALSE)</f>
        <v>#N/A</v>
      </c>
      <c r="AC45" s="32" t="e">
        <f>VLOOKUP(C45,[2]SISMED!$C$2:$W$141,6,FALSE)</f>
        <v>#N/A</v>
      </c>
      <c r="AD45" s="32" t="e">
        <f>VLOOKUP(C45,[2]SISMED!$C$2:$W$141,7,FALSE)</f>
        <v>#N/A</v>
      </c>
      <c r="AE45" s="32" t="e">
        <f>VLOOKUP(C45,[2]SISMED!$C$2:$W$141,8,FALSE)</f>
        <v>#N/A</v>
      </c>
      <c r="AF45" s="32" t="e">
        <f>VLOOKUP(C45,[2]SISMED!$C$2:$W$141,9,FALSE)</f>
        <v>#N/A</v>
      </c>
      <c r="AG45" s="32" t="e">
        <f>VLOOKUP(C45,[2]SISMED!$C$2:$W$141,10,FALSE)</f>
        <v>#N/A</v>
      </c>
      <c r="AH45" s="32" t="e">
        <f>VLOOKUP(C45,[2]SISMED!$C$2:$W$141,11,FALSE)</f>
        <v>#N/A</v>
      </c>
      <c r="AI45" s="32" t="e">
        <f>VLOOKUP(C45,[2]SISMED!$C$2:$W$141,12,FALSE)</f>
        <v>#N/A</v>
      </c>
      <c r="AJ45" s="32" t="e">
        <f>VLOOKUP(C45,[2]SISMED!$C$2:$W$141,13,FALSE)</f>
        <v>#N/A</v>
      </c>
      <c r="AK45" s="32" t="e">
        <f>VLOOKUP(C45,[2]SISMED!$C$2:$W$141,14,FALSE)</f>
        <v>#N/A</v>
      </c>
      <c r="AL45" s="32" t="e">
        <f>VLOOKUP(C45,[2]SISMED!$C$2:$W$141,15,FALSE)</f>
        <v>#N/A</v>
      </c>
      <c r="AM45" s="32" t="e">
        <f>VLOOKUP(C45,[2]SISMED!$C$2:$W$141,16,FALSE)</f>
        <v>#N/A</v>
      </c>
      <c r="AN45" s="32" t="e">
        <f>VLOOKUP(C45,[2]SISMED!$C$2:$W$141,17,FALSE)</f>
        <v>#N/A</v>
      </c>
      <c r="AO45" s="32" t="e">
        <f>VLOOKUP(C45,[2]SISMED!$C$2:$W$141,18,FALSE)</f>
        <v>#N/A</v>
      </c>
      <c r="AP45" s="32" t="e">
        <f>VLOOKUP(C45,[2]SISMED!$C$2:$W$141,19,FALSE)</f>
        <v>#N/A</v>
      </c>
      <c r="AQ45" s="32" t="e">
        <f>VLOOKUP(C45,[2]SISMED!$C$2:$W$141,20,FALSE)</f>
        <v>#N/A</v>
      </c>
      <c r="AR45" s="32" t="e">
        <f>VLOOKUP(C45,[2]SISMED!$C$2:$W$141,21,FALSE)</f>
        <v>#N/A</v>
      </c>
      <c r="AS45" s="21" t="e">
        <f t="shared" si="0"/>
        <v>#N/A</v>
      </c>
    </row>
    <row r="46" spans="1:45" s="1" customFormat="1" ht="15.6" thickBot="1" x14ac:dyDescent="0.35">
      <c r="A46" s="8">
        <v>829</v>
      </c>
      <c r="B46" s="7" t="s">
        <v>29</v>
      </c>
      <c r="C46" s="20">
        <v>515</v>
      </c>
      <c r="D46" s="7" t="s">
        <v>74</v>
      </c>
      <c r="E46" s="11" t="str">
        <f>VLOOKUP(C46,[1]Hoja1!$C$4:$E$487,3,FALSE)</f>
        <v>I-2</v>
      </c>
      <c r="F46" s="9">
        <v>1</v>
      </c>
      <c r="G46" s="6">
        <v>1</v>
      </c>
      <c r="H46" s="24">
        <v>0</v>
      </c>
      <c r="I46" s="10">
        <v>1</v>
      </c>
      <c r="J46" s="9">
        <v>1</v>
      </c>
      <c r="K46" s="6">
        <v>1</v>
      </c>
      <c r="L46" s="6">
        <v>1</v>
      </c>
      <c r="M46" s="6">
        <v>1</v>
      </c>
      <c r="N46" s="26">
        <v>1</v>
      </c>
      <c r="O46" s="10">
        <v>1</v>
      </c>
      <c r="P46" s="9">
        <v>1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24">
        <v>1</v>
      </c>
      <c r="W46" s="6">
        <v>1</v>
      </c>
      <c r="X46" s="29">
        <v>0</v>
      </c>
      <c r="Y46" s="31">
        <v>100</v>
      </c>
      <c r="Z46" s="21">
        <f>VLOOKUP(C46,[2]SISMED!$C$2:$W$141,3,FALSE)</f>
        <v>1</v>
      </c>
      <c r="AA46" s="32">
        <f>VLOOKUP(C46,[2]SISMED!$C$2:$W$141,4,FALSE)</f>
        <v>1</v>
      </c>
      <c r="AB46" s="32">
        <f>VLOOKUP(C46,[2]SISMED!$C$2:$W$141,5,FALSE)</f>
        <v>1</v>
      </c>
      <c r="AC46" s="32">
        <f>VLOOKUP(C46,[2]SISMED!$C$2:$W$141,6,FALSE)</f>
        <v>1</v>
      </c>
      <c r="AD46" s="32">
        <f>VLOOKUP(C46,[2]SISMED!$C$2:$W$141,7,FALSE)</f>
        <v>1</v>
      </c>
      <c r="AE46" s="32">
        <f>VLOOKUP(C46,[2]SISMED!$C$2:$W$141,8,FALSE)</f>
        <v>1</v>
      </c>
      <c r="AF46" s="32">
        <f>VLOOKUP(C46,[2]SISMED!$C$2:$W$141,9,FALSE)</f>
        <v>1</v>
      </c>
      <c r="AG46" s="32">
        <f>VLOOKUP(C46,[2]SISMED!$C$2:$W$141,10,FALSE)</f>
        <v>1</v>
      </c>
      <c r="AH46" s="32">
        <f>VLOOKUP(C46,[2]SISMED!$C$2:$W$141,11,FALSE)</f>
        <v>1</v>
      </c>
      <c r="AI46" s="32">
        <f>VLOOKUP(C46,[2]SISMED!$C$2:$W$141,12,FALSE)</f>
        <v>1</v>
      </c>
      <c r="AJ46" s="32">
        <f>VLOOKUP(C46,[2]SISMED!$C$2:$W$141,13,FALSE)</f>
        <v>1</v>
      </c>
      <c r="AK46" s="32">
        <f>VLOOKUP(C46,[2]SISMED!$C$2:$W$141,14,FALSE)</f>
        <v>1</v>
      </c>
      <c r="AL46" s="32">
        <f>VLOOKUP(C46,[2]SISMED!$C$2:$W$141,15,FALSE)</f>
        <v>1</v>
      </c>
      <c r="AM46" s="32">
        <f>VLOOKUP(C46,[2]SISMED!$C$2:$W$141,16,FALSE)</f>
        <v>1</v>
      </c>
      <c r="AN46" s="32">
        <f>VLOOKUP(C46,[2]SISMED!$C$2:$W$141,17,FALSE)</f>
        <v>0</v>
      </c>
      <c r="AO46" s="32">
        <f>VLOOKUP(C46,[2]SISMED!$C$2:$W$141,18,FALSE)</f>
        <v>1</v>
      </c>
      <c r="AP46" s="32">
        <f>VLOOKUP(C46,[2]SISMED!$C$2:$W$141,19,FALSE)</f>
        <v>1</v>
      </c>
      <c r="AQ46" s="32">
        <f>VLOOKUP(C46,[2]SISMED!$C$2:$W$141,20,FALSE)</f>
        <v>16</v>
      </c>
      <c r="AR46" s="32">
        <f>VLOOKUP(C46,[2]SISMED!$C$2:$W$141,21,FALSE)</f>
        <v>100</v>
      </c>
      <c r="AS46" s="21" t="str">
        <f t="shared" si="0"/>
        <v>CUMPLE</v>
      </c>
    </row>
    <row r="47" spans="1:45" s="1" customFormat="1" ht="15.6" thickBot="1" x14ac:dyDescent="0.35">
      <c r="A47" s="8">
        <v>829</v>
      </c>
      <c r="B47" s="7" t="s">
        <v>29</v>
      </c>
      <c r="C47" s="20">
        <v>7187</v>
      </c>
      <c r="D47" s="7" t="s">
        <v>75</v>
      </c>
      <c r="E47" s="11" t="str">
        <f>VLOOKUP(C47,[1]Hoja1!$C$4:$E$487,3,FALSE)</f>
        <v>I-2</v>
      </c>
      <c r="F47" s="9">
        <v>1</v>
      </c>
      <c r="G47" s="6">
        <v>1</v>
      </c>
      <c r="H47" s="24">
        <v>0</v>
      </c>
      <c r="I47" s="10">
        <v>1</v>
      </c>
      <c r="J47" s="9">
        <v>1</v>
      </c>
      <c r="K47" s="6">
        <v>1</v>
      </c>
      <c r="L47" s="6">
        <v>1</v>
      </c>
      <c r="M47" s="6">
        <v>1</v>
      </c>
      <c r="N47" s="26">
        <v>1</v>
      </c>
      <c r="O47" s="10">
        <v>1</v>
      </c>
      <c r="P47" s="9">
        <v>1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24">
        <v>1</v>
      </c>
      <c r="W47" s="6">
        <v>1</v>
      </c>
      <c r="X47" s="29">
        <v>0</v>
      </c>
      <c r="Y47" s="31">
        <v>100</v>
      </c>
      <c r="Z47" s="21">
        <f>VLOOKUP(C47,[2]SISMED!$C$2:$W$141,3,FALSE)</f>
        <v>1</v>
      </c>
      <c r="AA47" s="32">
        <f>VLOOKUP(C47,[2]SISMED!$C$2:$W$141,4,FALSE)</f>
        <v>1</v>
      </c>
      <c r="AB47" s="32">
        <f>VLOOKUP(C47,[2]SISMED!$C$2:$W$141,5,FALSE)</f>
        <v>1</v>
      </c>
      <c r="AC47" s="32">
        <f>VLOOKUP(C47,[2]SISMED!$C$2:$W$141,6,FALSE)</f>
        <v>1</v>
      </c>
      <c r="AD47" s="32">
        <f>VLOOKUP(C47,[2]SISMED!$C$2:$W$141,7,FALSE)</f>
        <v>1</v>
      </c>
      <c r="AE47" s="32">
        <f>VLOOKUP(C47,[2]SISMED!$C$2:$W$141,8,FALSE)</f>
        <v>1</v>
      </c>
      <c r="AF47" s="32">
        <f>VLOOKUP(C47,[2]SISMED!$C$2:$W$141,9,FALSE)</f>
        <v>1</v>
      </c>
      <c r="AG47" s="32">
        <f>VLOOKUP(C47,[2]SISMED!$C$2:$W$141,10,FALSE)</f>
        <v>1</v>
      </c>
      <c r="AH47" s="32">
        <f>VLOOKUP(C47,[2]SISMED!$C$2:$W$141,11,FALSE)</f>
        <v>1</v>
      </c>
      <c r="AI47" s="32">
        <f>VLOOKUP(C47,[2]SISMED!$C$2:$W$141,12,FALSE)</f>
        <v>1</v>
      </c>
      <c r="AJ47" s="32">
        <f>VLOOKUP(C47,[2]SISMED!$C$2:$W$141,13,FALSE)</f>
        <v>1</v>
      </c>
      <c r="AK47" s="32">
        <f>VLOOKUP(C47,[2]SISMED!$C$2:$W$141,14,FALSE)</f>
        <v>1</v>
      </c>
      <c r="AL47" s="32">
        <f>VLOOKUP(C47,[2]SISMED!$C$2:$W$141,15,FALSE)</f>
        <v>1</v>
      </c>
      <c r="AM47" s="32">
        <f>VLOOKUP(C47,[2]SISMED!$C$2:$W$141,16,FALSE)</f>
        <v>1</v>
      </c>
      <c r="AN47" s="32">
        <f>VLOOKUP(C47,[2]SISMED!$C$2:$W$141,17,FALSE)</f>
        <v>0</v>
      </c>
      <c r="AO47" s="32">
        <f>VLOOKUP(C47,[2]SISMED!$C$2:$W$141,18,FALSE)</f>
        <v>1</v>
      </c>
      <c r="AP47" s="32">
        <f>VLOOKUP(C47,[2]SISMED!$C$2:$W$141,19,FALSE)</f>
        <v>1</v>
      </c>
      <c r="AQ47" s="32">
        <f>VLOOKUP(C47,[2]SISMED!$C$2:$W$141,20,FALSE)</f>
        <v>16</v>
      </c>
      <c r="AR47" s="32">
        <f>VLOOKUP(C47,[2]SISMED!$C$2:$W$141,21,FALSE)</f>
        <v>100</v>
      </c>
      <c r="AS47" s="21" t="str">
        <f t="shared" si="0"/>
        <v>CUMPLE</v>
      </c>
    </row>
    <row r="48" spans="1:45" s="1" customFormat="1" ht="15.6" thickBot="1" x14ac:dyDescent="0.35">
      <c r="A48" s="8">
        <v>829</v>
      </c>
      <c r="B48" s="7" t="s">
        <v>29</v>
      </c>
      <c r="C48" s="20">
        <v>472</v>
      </c>
      <c r="D48" s="7" t="s">
        <v>76</v>
      </c>
      <c r="E48" s="11" t="str">
        <f>VLOOKUP(C48,[1]Hoja1!$C$4:$E$487,3,FALSE)</f>
        <v>I-2</v>
      </c>
      <c r="F48" s="9">
        <v>0</v>
      </c>
      <c r="G48" s="6">
        <v>1</v>
      </c>
      <c r="H48" s="24">
        <v>0</v>
      </c>
      <c r="I48" s="10">
        <v>1</v>
      </c>
      <c r="J48" s="9">
        <v>1</v>
      </c>
      <c r="K48" s="6">
        <v>1</v>
      </c>
      <c r="L48" s="6">
        <v>1</v>
      </c>
      <c r="M48" s="6">
        <v>1</v>
      </c>
      <c r="N48" s="26">
        <v>1</v>
      </c>
      <c r="O48" s="10">
        <v>1</v>
      </c>
      <c r="P48" s="9">
        <v>1</v>
      </c>
      <c r="Q48" s="6">
        <v>1</v>
      </c>
      <c r="R48" s="6">
        <v>0</v>
      </c>
      <c r="S48" s="6">
        <v>1</v>
      </c>
      <c r="T48" s="6">
        <v>1</v>
      </c>
      <c r="U48" s="6">
        <v>0</v>
      </c>
      <c r="V48" s="24">
        <v>1</v>
      </c>
      <c r="W48" s="6">
        <v>1</v>
      </c>
      <c r="X48" s="29">
        <v>0</v>
      </c>
      <c r="Y48" s="31">
        <v>86.7</v>
      </c>
      <c r="Z48" s="21">
        <f>VLOOKUP(C48,[2]SISMED!$C$2:$W$141,3,FALSE)</f>
        <v>1</v>
      </c>
      <c r="AA48" s="32">
        <f>VLOOKUP(C48,[2]SISMED!$C$2:$W$141,4,FALSE)</f>
        <v>1</v>
      </c>
      <c r="AB48" s="32">
        <f>VLOOKUP(C48,[2]SISMED!$C$2:$W$141,5,FALSE)</f>
        <v>1</v>
      </c>
      <c r="AC48" s="32">
        <f>VLOOKUP(C48,[2]SISMED!$C$2:$W$141,6,FALSE)</f>
        <v>1</v>
      </c>
      <c r="AD48" s="32">
        <f>VLOOKUP(C48,[2]SISMED!$C$2:$W$141,7,FALSE)</f>
        <v>1</v>
      </c>
      <c r="AE48" s="32">
        <f>VLOOKUP(C48,[2]SISMED!$C$2:$W$141,8,FALSE)</f>
        <v>1</v>
      </c>
      <c r="AF48" s="32">
        <f>VLOOKUP(C48,[2]SISMED!$C$2:$W$141,9,FALSE)</f>
        <v>1</v>
      </c>
      <c r="AG48" s="32">
        <f>VLOOKUP(C48,[2]SISMED!$C$2:$W$141,10,FALSE)</f>
        <v>1</v>
      </c>
      <c r="AH48" s="32">
        <f>VLOOKUP(C48,[2]SISMED!$C$2:$W$141,11,FALSE)</f>
        <v>1</v>
      </c>
      <c r="AI48" s="32">
        <f>VLOOKUP(C48,[2]SISMED!$C$2:$W$141,12,FALSE)</f>
        <v>1</v>
      </c>
      <c r="AJ48" s="32">
        <f>VLOOKUP(C48,[2]SISMED!$C$2:$W$141,13,FALSE)</f>
        <v>1</v>
      </c>
      <c r="AK48" s="32">
        <f>VLOOKUP(C48,[2]SISMED!$C$2:$W$141,14,FALSE)</f>
        <v>1</v>
      </c>
      <c r="AL48" s="32">
        <f>VLOOKUP(C48,[2]SISMED!$C$2:$W$141,15,FALSE)</f>
        <v>1</v>
      </c>
      <c r="AM48" s="32">
        <f>VLOOKUP(C48,[2]SISMED!$C$2:$W$141,16,FALSE)</f>
        <v>1</v>
      </c>
      <c r="AN48" s="32">
        <f>VLOOKUP(C48,[2]SISMED!$C$2:$W$141,17,FALSE)</f>
        <v>0</v>
      </c>
      <c r="AO48" s="32">
        <f>VLOOKUP(C48,[2]SISMED!$C$2:$W$141,18,FALSE)</f>
        <v>1</v>
      </c>
      <c r="AP48" s="32">
        <f>VLOOKUP(C48,[2]SISMED!$C$2:$W$141,19,FALSE)</f>
        <v>1</v>
      </c>
      <c r="AQ48" s="32">
        <f>VLOOKUP(C48,[2]SISMED!$C$2:$W$141,20,FALSE)</f>
        <v>16</v>
      </c>
      <c r="AR48" s="32">
        <f>VLOOKUP(C48,[2]SISMED!$C$2:$W$141,21,FALSE)</f>
        <v>100</v>
      </c>
      <c r="AS48" s="21" t="str">
        <f t="shared" si="0"/>
        <v>CUMPLE</v>
      </c>
    </row>
    <row r="49" spans="1:45" s="1" customFormat="1" ht="15.6" thickBot="1" x14ac:dyDescent="0.35">
      <c r="A49" s="8">
        <v>829</v>
      </c>
      <c r="B49" s="7" t="s">
        <v>29</v>
      </c>
      <c r="C49" s="20">
        <v>459</v>
      </c>
      <c r="D49" s="7" t="s">
        <v>77</v>
      </c>
      <c r="E49" s="11" t="str">
        <f>VLOOKUP(C49,[1]Hoja1!$C$4:$E$487,3,FALSE)</f>
        <v>I-1</v>
      </c>
      <c r="F49" s="9">
        <v>1</v>
      </c>
      <c r="G49" s="6">
        <v>1</v>
      </c>
      <c r="H49" s="24">
        <v>0</v>
      </c>
      <c r="I49" s="10">
        <v>1</v>
      </c>
      <c r="J49" s="9">
        <v>1</v>
      </c>
      <c r="K49" s="6">
        <v>0</v>
      </c>
      <c r="L49" s="6">
        <v>1</v>
      </c>
      <c r="M49" s="6">
        <v>0</v>
      </c>
      <c r="N49" s="26">
        <v>1</v>
      </c>
      <c r="O49" s="10">
        <v>1</v>
      </c>
      <c r="P49" s="9">
        <v>1</v>
      </c>
      <c r="Q49" s="6">
        <v>1</v>
      </c>
      <c r="R49" s="6">
        <v>1</v>
      </c>
      <c r="S49" s="6">
        <v>1</v>
      </c>
      <c r="T49" s="6">
        <v>1</v>
      </c>
      <c r="U49" s="6">
        <v>0</v>
      </c>
      <c r="V49" s="24">
        <v>1</v>
      </c>
      <c r="W49" s="6">
        <v>1</v>
      </c>
      <c r="X49" s="29">
        <v>0</v>
      </c>
      <c r="Y49" s="31">
        <v>86.7</v>
      </c>
      <c r="Z49" s="21">
        <f>VLOOKUP(C49,[2]SISMED!$C$2:$W$141,3,FALSE)</f>
        <v>1</v>
      </c>
      <c r="AA49" s="32">
        <f>VLOOKUP(C49,[2]SISMED!$C$2:$W$141,4,FALSE)</f>
        <v>1</v>
      </c>
      <c r="AB49" s="32">
        <f>VLOOKUP(C49,[2]SISMED!$C$2:$W$141,5,FALSE)</f>
        <v>1</v>
      </c>
      <c r="AC49" s="32">
        <f>VLOOKUP(C49,[2]SISMED!$C$2:$W$141,6,FALSE)</f>
        <v>1</v>
      </c>
      <c r="AD49" s="32">
        <f>VLOOKUP(C49,[2]SISMED!$C$2:$W$141,7,FALSE)</f>
        <v>1</v>
      </c>
      <c r="AE49" s="32">
        <f>VLOOKUP(C49,[2]SISMED!$C$2:$W$141,8,FALSE)</f>
        <v>1</v>
      </c>
      <c r="AF49" s="32">
        <f>VLOOKUP(C49,[2]SISMED!$C$2:$W$141,9,FALSE)</f>
        <v>1</v>
      </c>
      <c r="AG49" s="32">
        <f>VLOOKUP(C49,[2]SISMED!$C$2:$W$141,10,FALSE)</f>
        <v>1</v>
      </c>
      <c r="AH49" s="32">
        <f>VLOOKUP(C49,[2]SISMED!$C$2:$W$141,11,FALSE)</f>
        <v>1</v>
      </c>
      <c r="AI49" s="32">
        <f>VLOOKUP(C49,[2]SISMED!$C$2:$W$141,12,FALSE)</f>
        <v>1</v>
      </c>
      <c r="AJ49" s="32">
        <f>VLOOKUP(C49,[2]SISMED!$C$2:$W$141,13,FALSE)</f>
        <v>1</v>
      </c>
      <c r="AK49" s="32">
        <f>VLOOKUP(C49,[2]SISMED!$C$2:$W$141,14,FALSE)</f>
        <v>1</v>
      </c>
      <c r="AL49" s="32">
        <f>VLOOKUP(C49,[2]SISMED!$C$2:$W$141,15,FALSE)</f>
        <v>1</v>
      </c>
      <c r="AM49" s="32">
        <f>VLOOKUP(C49,[2]SISMED!$C$2:$W$141,16,FALSE)</f>
        <v>1</v>
      </c>
      <c r="AN49" s="32">
        <f>VLOOKUP(C49,[2]SISMED!$C$2:$W$141,17,FALSE)</f>
        <v>0</v>
      </c>
      <c r="AO49" s="32">
        <f>VLOOKUP(C49,[2]SISMED!$C$2:$W$141,18,FALSE)</f>
        <v>1</v>
      </c>
      <c r="AP49" s="32">
        <f>VLOOKUP(C49,[2]SISMED!$C$2:$W$141,19,FALSE)</f>
        <v>1</v>
      </c>
      <c r="AQ49" s="32">
        <f>VLOOKUP(C49,[2]SISMED!$C$2:$W$141,20,FALSE)</f>
        <v>16</v>
      </c>
      <c r="AR49" s="32">
        <f>VLOOKUP(C49,[2]SISMED!$C$2:$W$141,21,FALSE)</f>
        <v>100</v>
      </c>
      <c r="AS49" s="21" t="str">
        <f t="shared" si="0"/>
        <v>CUMPLE</v>
      </c>
    </row>
    <row r="50" spans="1:45" s="1" customFormat="1" ht="15.6" thickBot="1" x14ac:dyDescent="0.35">
      <c r="A50" s="8">
        <v>829</v>
      </c>
      <c r="B50" s="7" t="s">
        <v>29</v>
      </c>
      <c r="C50" s="20">
        <v>514</v>
      </c>
      <c r="D50" s="7" t="s">
        <v>78</v>
      </c>
      <c r="E50" s="11" t="str">
        <f>VLOOKUP(C50,[1]Hoja1!$C$4:$E$487,3,FALSE)</f>
        <v>I-1</v>
      </c>
      <c r="F50" s="9">
        <v>1</v>
      </c>
      <c r="G50" s="6">
        <v>1</v>
      </c>
      <c r="H50" s="24">
        <v>0</v>
      </c>
      <c r="I50" s="10">
        <v>1</v>
      </c>
      <c r="J50" s="9">
        <v>1</v>
      </c>
      <c r="K50" s="6">
        <v>1</v>
      </c>
      <c r="L50" s="6">
        <v>1</v>
      </c>
      <c r="M50" s="6">
        <v>1</v>
      </c>
      <c r="N50" s="26">
        <v>1</v>
      </c>
      <c r="O50" s="10">
        <v>1</v>
      </c>
      <c r="P50" s="9">
        <v>1</v>
      </c>
      <c r="Q50" s="6">
        <v>1</v>
      </c>
      <c r="R50" s="6">
        <v>0</v>
      </c>
      <c r="S50" s="6">
        <v>1</v>
      </c>
      <c r="T50" s="6">
        <v>1</v>
      </c>
      <c r="U50" s="6">
        <v>1</v>
      </c>
      <c r="V50" s="24">
        <v>1</v>
      </c>
      <c r="W50" s="6">
        <v>1</v>
      </c>
      <c r="X50" s="29">
        <v>0</v>
      </c>
      <c r="Y50" s="31">
        <v>93.3</v>
      </c>
      <c r="Z50" s="21">
        <f>VLOOKUP(C50,[2]SISMED!$C$2:$W$141,3,FALSE)</f>
        <v>1</v>
      </c>
      <c r="AA50" s="32">
        <f>VLOOKUP(C50,[2]SISMED!$C$2:$W$141,4,FALSE)</f>
        <v>1</v>
      </c>
      <c r="AB50" s="32">
        <f>VLOOKUP(C50,[2]SISMED!$C$2:$W$141,5,FALSE)</f>
        <v>1</v>
      </c>
      <c r="AC50" s="32">
        <f>VLOOKUP(C50,[2]SISMED!$C$2:$W$141,6,FALSE)</f>
        <v>1</v>
      </c>
      <c r="AD50" s="32">
        <f>VLOOKUP(C50,[2]SISMED!$C$2:$W$141,7,FALSE)</f>
        <v>1</v>
      </c>
      <c r="AE50" s="32">
        <f>VLOOKUP(C50,[2]SISMED!$C$2:$W$141,8,FALSE)</f>
        <v>1</v>
      </c>
      <c r="AF50" s="32">
        <f>VLOOKUP(C50,[2]SISMED!$C$2:$W$141,9,FALSE)</f>
        <v>1</v>
      </c>
      <c r="AG50" s="32">
        <f>VLOOKUP(C50,[2]SISMED!$C$2:$W$141,10,FALSE)</f>
        <v>1</v>
      </c>
      <c r="AH50" s="32">
        <f>VLOOKUP(C50,[2]SISMED!$C$2:$W$141,11,FALSE)</f>
        <v>1</v>
      </c>
      <c r="AI50" s="32">
        <f>VLOOKUP(C50,[2]SISMED!$C$2:$W$141,12,FALSE)</f>
        <v>1</v>
      </c>
      <c r="AJ50" s="32">
        <f>VLOOKUP(C50,[2]SISMED!$C$2:$W$141,13,FALSE)</f>
        <v>1</v>
      </c>
      <c r="AK50" s="32">
        <f>VLOOKUP(C50,[2]SISMED!$C$2:$W$141,14,FALSE)</f>
        <v>1</v>
      </c>
      <c r="AL50" s="32">
        <f>VLOOKUP(C50,[2]SISMED!$C$2:$W$141,15,FALSE)</f>
        <v>1</v>
      </c>
      <c r="AM50" s="32">
        <f>VLOOKUP(C50,[2]SISMED!$C$2:$W$141,16,FALSE)</f>
        <v>1</v>
      </c>
      <c r="AN50" s="32">
        <f>VLOOKUP(C50,[2]SISMED!$C$2:$W$141,17,FALSE)</f>
        <v>0</v>
      </c>
      <c r="AO50" s="32">
        <f>VLOOKUP(C50,[2]SISMED!$C$2:$W$141,18,FALSE)</f>
        <v>1</v>
      </c>
      <c r="AP50" s="32">
        <f>VLOOKUP(C50,[2]SISMED!$C$2:$W$141,19,FALSE)</f>
        <v>1</v>
      </c>
      <c r="AQ50" s="32">
        <f>VLOOKUP(C50,[2]SISMED!$C$2:$W$141,20,FALSE)</f>
        <v>16</v>
      </c>
      <c r="AR50" s="32">
        <f>VLOOKUP(C50,[2]SISMED!$C$2:$W$141,21,FALSE)</f>
        <v>100</v>
      </c>
      <c r="AS50" s="21" t="str">
        <f t="shared" si="0"/>
        <v>CUMPLE</v>
      </c>
    </row>
    <row r="51" spans="1:45" s="1" customFormat="1" ht="15.6" thickBot="1" x14ac:dyDescent="0.35">
      <c r="A51" s="8">
        <v>829</v>
      </c>
      <c r="B51" s="7" t="s">
        <v>29</v>
      </c>
      <c r="C51" s="20">
        <v>468</v>
      </c>
      <c r="D51" s="7" t="s">
        <v>79</v>
      </c>
      <c r="E51" s="11" t="str">
        <f>VLOOKUP(C51,[1]Hoja1!$C$4:$E$487,3,FALSE)</f>
        <v>I-1</v>
      </c>
      <c r="F51" s="9">
        <v>1</v>
      </c>
      <c r="G51" s="6">
        <v>1</v>
      </c>
      <c r="H51" s="24">
        <v>0</v>
      </c>
      <c r="I51" s="10">
        <v>1</v>
      </c>
      <c r="J51" s="9">
        <v>1</v>
      </c>
      <c r="K51" s="6">
        <v>1</v>
      </c>
      <c r="L51" s="6">
        <v>1</v>
      </c>
      <c r="M51" s="6">
        <v>1</v>
      </c>
      <c r="N51" s="26">
        <v>1</v>
      </c>
      <c r="O51" s="10">
        <v>1</v>
      </c>
      <c r="P51" s="9">
        <v>1</v>
      </c>
      <c r="Q51" s="6">
        <v>1</v>
      </c>
      <c r="R51" s="6">
        <v>1</v>
      </c>
      <c r="S51" s="6">
        <v>1</v>
      </c>
      <c r="T51" s="6">
        <v>1</v>
      </c>
      <c r="U51" s="6">
        <v>1</v>
      </c>
      <c r="V51" s="24">
        <v>1</v>
      </c>
      <c r="W51" s="6">
        <v>1</v>
      </c>
      <c r="X51" s="29">
        <v>0</v>
      </c>
      <c r="Y51" s="31">
        <v>100</v>
      </c>
      <c r="Z51" s="21">
        <f>VLOOKUP(C51,[2]SISMED!$C$2:$W$141,3,FALSE)</f>
        <v>1</v>
      </c>
      <c r="AA51" s="32">
        <f>VLOOKUP(C51,[2]SISMED!$C$2:$W$141,4,FALSE)</f>
        <v>1</v>
      </c>
      <c r="AB51" s="32">
        <f>VLOOKUP(C51,[2]SISMED!$C$2:$W$141,5,FALSE)</f>
        <v>1</v>
      </c>
      <c r="AC51" s="32">
        <f>VLOOKUP(C51,[2]SISMED!$C$2:$W$141,6,FALSE)</f>
        <v>1</v>
      </c>
      <c r="AD51" s="32">
        <f>VLOOKUP(C51,[2]SISMED!$C$2:$W$141,7,FALSE)</f>
        <v>1</v>
      </c>
      <c r="AE51" s="32">
        <f>VLOOKUP(C51,[2]SISMED!$C$2:$W$141,8,FALSE)</f>
        <v>1</v>
      </c>
      <c r="AF51" s="32">
        <f>VLOOKUP(C51,[2]SISMED!$C$2:$W$141,9,FALSE)</f>
        <v>1</v>
      </c>
      <c r="AG51" s="32">
        <f>VLOOKUP(C51,[2]SISMED!$C$2:$W$141,10,FALSE)</f>
        <v>1</v>
      </c>
      <c r="AH51" s="32">
        <f>VLOOKUP(C51,[2]SISMED!$C$2:$W$141,11,FALSE)</f>
        <v>1</v>
      </c>
      <c r="AI51" s="32">
        <f>VLOOKUP(C51,[2]SISMED!$C$2:$W$141,12,FALSE)</f>
        <v>1</v>
      </c>
      <c r="AJ51" s="32">
        <f>VLOOKUP(C51,[2]SISMED!$C$2:$W$141,13,FALSE)</f>
        <v>1</v>
      </c>
      <c r="AK51" s="32">
        <f>VLOOKUP(C51,[2]SISMED!$C$2:$W$141,14,FALSE)</f>
        <v>1</v>
      </c>
      <c r="AL51" s="32">
        <f>VLOOKUP(C51,[2]SISMED!$C$2:$W$141,15,FALSE)</f>
        <v>1</v>
      </c>
      <c r="AM51" s="32">
        <f>VLOOKUP(C51,[2]SISMED!$C$2:$W$141,16,FALSE)</f>
        <v>1</v>
      </c>
      <c r="AN51" s="32">
        <f>VLOOKUP(C51,[2]SISMED!$C$2:$W$141,17,FALSE)</f>
        <v>0</v>
      </c>
      <c r="AO51" s="32">
        <f>VLOOKUP(C51,[2]SISMED!$C$2:$W$141,18,FALSE)</f>
        <v>1</v>
      </c>
      <c r="AP51" s="32">
        <f>VLOOKUP(C51,[2]SISMED!$C$2:$W$141,19,FALSE)</f>
        <v>1</v>
      </c>
      <c r="AQ51" s="32">
        <f>VLOOKUP(C51,[2]SISMED!$C$2:$W$141,20,FALSE)</f>
        <v>16</v>
      </c>
      <c r="AR51" s="32">
        <f>VLOOKUP(C51,[2]SISMED!$C$2:$W$141,21,FALSE)</f>
        <v>100</v>
      </c>
      <c r="AS51" s="21" t="str">
        <f t="shared" si="0"/>
        <v>CUMPLE</v>
      </c>
    </row>
    <row r="52" spans="1:45" s="1" customFormat="1" ht="15.6" thickBot="1" x14ac:dyDescent="0.35">
      <c r="A52" s="8">
        <v>829</v>
      </c>
      <c r="B52" s="7" t="s">
        <v>29</v>
      </c>
      <c r="C52" s="20">
        <v>469</v>
      </c>
      <c r="D52" s="7" t="s">
        <v>80</v>
      </c>
      <c r="E52" s="11" t="str">
        <f>VLOOKUP(C52,[1]Hoja1!$C$4:$E$487,3,FALSE)</f>
        <v>I-3</v>
      </c>
      <c r="F52" s="9">
        <v>1</v>
      </c>
      <c r="G52" s="6">
        <v>1</v>
      </c>
      <c r="H52" s="24">
        <v>1</v>
      </c>
      <c r="I52" s="10">
        <v>1</v>
      </c>
      <c r="J52" s="9">
        <v>1</v>
      </c>
      <c r="K52" s="6">
        <v>1</v>
      </c>
      <c r="L52" s="6">
        <v>1</v>
      </c>
      <c r="M52" s="6">
        <v>1</v>
      </c>
      <c r="N52" s="26">
        <v>1</v>
      </c>
      <c r="O52" s="10">
        <v>1</v>
      </c>
      <c r="P52" s="9">
        <v>1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24">
        <v>1</v>
      </c>
      <c r="W52" s="6">
        <v>1</v>
      </c>
      <c r="X52" s="29">
        <v>1</v>
      </c>
      <c r="Y52" s="31">
        <v>100</v>
      </c>
      <c r="Z52" s="21">
        <f>VLOOKUP(C52,[2]SISMED!$C$2:$W$141,3,FALSE)</f>
        <v>1</v>
      </c>
      <c r="AA52" s="32">
        <f>VLOOKUP(C52,[2]SISMED!$C$2:$W$141,4,FALSE)</f>
        <v>1</v>
      </c>
      <c r="AB52" s="32">
        <f>VLOOKUP(C52,[2]SISMED!$C$2:$W$141,5,FALSE)</f>
        <v>1</v>
      </c>
      <c r="AC52" s="32">
        <f>VLOOKUP(C52,[2]SISMED!$C$2:$W$141,6,FALSE)</f>
        <v>1</v>
      </c>
      <c r="AD52" s="32">
        <f>VLOOKUP(C52,[2]SISMED!$C$2:$W$141,7,FALSE)</f>
        <v>1</v>
      </c>
      <c r="AE52" s="32">
        <f>VLOOKUP(C52,[2]SISMED!$C$2:$W$141,8,FALSE)</f>
        <v>1</v>
      </c>
      <c r="AF52" s="32">
        <f>VLOOKUP(C52,[2]SISMED!$C$2:$W$141,9,FALSE)</f>
        <v>1</v>
      </c>
      <c r="AG52" s="32">
        <f>VLOOKUP(C52,[2]SISMED!$C$2:$W$141,10,FALSE)</f>
        <v>1</v>
      </c>
      <c r="AH52" s="32">
        <f>VLOOKUP(C52,[2]SISMED!$C$2:$W$141,11,FALSE)</f>
        <v>1</v>
      </c>
      <c r="AI52" s="32">
        <f>VLOOKUP(C52,[2]SISMED!$C$2:$W$141,12,FALSE)</f>
        <v>1</v>
      </c>
      <c r="AJ52" s="32">
        <f>VLOOKUP(C52,[2]SISMED!$C$2:$W$141,13,FALSE)</f>
        <v>1</v>
      </c>
      <c r="AK52" s="32">
        <f>VLOOKUP(C52,[2]SISMED!$C$2:$W$141,14,FALSE)</f>
        <v>1</v>
      </c>
      <c r="AL52" s="32">
        <f>VLOOKUP(C52,[2]SISMED!$C$2:$W$141,15,FALSE)</f>
        <v>1</v>
      </c>
      <c r="AM52" s="32">
        <f>VLOOKUP(C52,[2]SISMED!$C$2:$W$141,16,FALSE)</f>
        <v>1</v>
      </c>
      <c r="AN52" s="32">
        <f>VLOOKUP(C52,[2]SISMED!$C$2:$W$141,17,FALSE)</f>
        <v>1</v>
      </c>
      <c r="AO52" s="32">
        <f>VLOOKUP(C52,[2]SISMED!$C$2:$W$141,18,FALSE)</f>
        <v>1</v>
      </c>
      <c r="AP52" s="32">
        <f>VLOOKUP(C52,[2]SISMED!$C$2:$W$141,19,FALSE)</f>
        <v>1</v>
      </c>
      <c r="AQ52" s="32">
        <f>VLOOKUP(C52,[2]SISMED!$C$2:$W$141,20,FALSE)</f>
        <v>17</v>
      </c>
      <c r="AR52" s="32">
        <f>VLOOKUP(C52,[2]SISMED!$C$2:$W$141,21,FALSE)</f>
        <v>100</v>
      </c>
      <c r="AS52" s="21" t="str">
        <f t="shared" si="0"/>
        <v>CUMPLE</v>
      </c>
    </row>
    <row r="53" spans="1:45" s="1" customFormat="1" ht="15.6" thickBot="1" x14ac:dyDescent="0.35">
      <c r="A53" s="8">
        <v>829</v>
      </c>
      <c r="B53" s="7" t="s">
        <v>29</v>
      </c>
      <c r="C53" s="20">
        <v>507</v>
      </c>
      <c r="D53" s="7" t="s">
        <v>81</v>
      </c>
      <c r="E53" s="11" t="str">
        <f>VLOOKUP(C53,[1]Hoja1!$C$4:$E$487,3,FALSE)</f>
        <v>I-2</v>
      </c>
      <c r="F53" s="9">
        <v>1</v>
      </c>
      <c r="G53" s="6">
        <v>1</v>
      </c>
      <c r="H53" s="24">
        <v>0</v>
      </c>
      <c r="I53" s="10">
        <v>1</v>
      </c>
      <c r="J53" s="9">
        <v>1</v>
      </c>
      <c r="K53" s="6">
        <v>1</v>
      </c>
      <c r="L53" s="6">
        <v>1</v>
      </c>
      <c r="M53" s="6">
        <v>1</v>
      </c>
      <c r="N53" s="26">
        <v>1</v>
      </c>
      <c r="O53" s="10">
        <v>1</v>
      </c>
      <c r="P53" s="9">
        <v>1</v>
      </c>
      <c r="Q53" s="6">
        <v>1</v>
      </c>
      <c r="R53" s="6">
        <v>1</v>
      </c>
      <c r="S53" s="6">
        <v>1</v>
      </c>
      <c r="T53" s="6">
        <v>1</v>
      </c>
      <c r="U53" s="6">
        <v>1</v>
      </c>
      <c r="V53" s="24">
        <v>1</v>
      </c>
      <c r="W53" s="6">
        <v>1</v>
      </c>
      <c r="X53" s="29">
        <v>0</v>
      </c>
      <c r="Y53" s="31">
        <v>100</v>
      </c>
      <c r="Z53" s="21">
        <f>VLOOKUP(C53,[2]SISMED!$C$2:$W$141,3,FALSE)</f>
        <v>1</v>
      </c>
      <c r="AA53" s="32">
        <f>VLOOKUP(C53,[2]SISMED!$C$2:$W$141,4,FALSE)</f>
        <v>1</v>
      </c>
      <c r="AB53" s="32">
        <f>VLOOKUP(C53,[2]SISMED!$C$2:$W$141,5,FALSE)</f>
        <v>1</v>
      </c>
      <c r="AC53" s="32">
        <f>VLOOKUP(C53,[2]SISMED!$C$2:$W$141,6,FALSE)</f>
        <v>1</v>
      </c>
      <c r="AD53" s="32">
        <f>VLOOKUP(C53,[2]SISMED!$C$2:$W$141,7,FALSE)</f>
        <v>1</v>
      </c>
      <c r="AE53" s="32">
        <f>VLOOKUP(C53,[2]SISMED!$C$2:$W$141,8,FALSE)</f>
        <v>1</v>
      </c>
      <c r="AF53" s="32">
        <f>VLOOKUP(C53,[2]SISMED!$C$2:$W$141,9,FALSE)</f>
        <v>1</v>
      </c>
      <c r="AG53" s="32">
        <f>VLOOKUP(C53,[2]SISMED!$C$2:$W$141,10,FALSE)</f>
        <v>1</v>
      </c>
      <c r="AH53" s="32">
        <f>VLOOKUP(C53,[2]SISMED!$C$2:$W$141,11,FALSE)</f>
        <v>1</v>
      </c>
      <c r="AI53" s="32">
        <f>VLOOKUP(C53,[2]SISMED!$C$2:$W$141,12,FALSE)</f>
        <v>1</v>
      </c>
      <c r="AJ53" s="32">
        <f>VLOOKUP(C53,[2]SISMED!$C$2:$W$141,13,FALSE)</f>
        <v>1</v>
      </c>
      <c r="AK53" s="32">
        <f>VLOOKUP(C53,[2]SISMED!$C$2:$W$141,14,FALSE)</f>
        <v>1</v>
      </c>
      <c r="AL53" s="32">
        <f>VLOOKUP(C53,[2]SISMED!$C$2:$W$141,15,FALSE)</f>
        <v>1</v>
      </c>
      <c r="AM53" s="32">
        <f>VLOOKUP(C53,[2]SISMED!$C$2:$W$141,16,FALSE)</f>
        <v>1</v>
      </c>
      <c r="AN53" s="32">
        <f>VLOOKUP(C53,[2]SISMED!$C$2:$W$141,17,FALSE)</f>
        <v>0</v>
      </c>
      <c r="AO53" s="32">
        <f>VLOOKUP(C53,[2]SISMED!$C$2:$W$141,18,FALSE)</f>
        <v>1</v>
      </c>
      <c r="AP53" s="32">
        <f>VLOOKUP(C53,[2]SISMED!$C$2:$W$141,19,FALSE)</f>
        <v>1</v>
      </c>
      <c r="AQ53" s="32">
        <f>VLOOKUP(C53,[2]SISMED!$C$2:$W$141,20,FALSE)</f>
        <v>16</v>
      </c>
      <c r="AR53" s="32">
        <f>VLOOKUP(C53,[2]SISMED!$C$2:$W$141,21,FALSE)</f>
        <v>100</v>
      </c>
      <c r="AS53" s="21" t="str">
        <f t="shared" si="0"/>
        <v>CUMPLE</v>
      </c>
    </row>
    <row r="54" spans="1:45" s="1" customFormat="1" ht="15.6" thickBot="1" x14ac:dyDescent="0.35">
      <c r="A54" s="8">
        <v>829</v>
      </c>
      <c r="B54" s="7" t="s">
        <v>29</v>
      </c>
      <c r="C54" s="20">
        <v>518</v>
      </c>
      <c r="D54" s="7" t="s">
        <v>82</v>
      </c>
      <c r="E54" s="11" t="str">
        <f>VLOOKUP(C54,[1]Hoja1!$C$4:$E$487,3,FALSE)</f>
        <v>I-1</v>
      </c>
      <c r="F54" s="9">
        <v>1</v>
      </c>
      <c r="G54" s="6">
        <v>1</v>
      </c>
      <c r="H54" s="24">
        <v>0</v>
      </c>
      <c r="I54" s="10">
        <v>1</v>
      </c>
      <c r="J54" s="9">
        <v>1</v>
      </c>
      <c r="K54" s="6">
        <v>1</v>
      </c>
      <c r="L54" s="6">
        <v>1</v>
      </c>
      <c r="M54" s="6">
        <v>1</v>
      </c>
      <c r="N54" s="26">
        <v>1</v>
      </c>
      <c r="O54" s="10">
        <v>1</v>
      </c>
      <c r="P54" s="9">
        <v>1</v>
      </c>
      <c r="Q54" s="6">
        <v>1</v>
      </c>
      <c r="R54" s="6">
        <v>1</v>
      </c>
      <c r="S54" s="6">
        <v>1</v>
      </c>
      <c r="T54" s="6">
        <v>1</v>
      </c>
      <c r="U54" s="6">
        <v>1</v>
      </c>
      <c r="V54" s="24">
        <v>1</v>
      </c>
      <c r="W54" s="6">
        <v>1</v>
      </c>
      <c r="X54" s="29">
        <v>0</v>
      </c>
      <c r="Y54" s="31">
        <v>100</v>
      </c>
      <c r="Z54" s="21">
        <f>VLOOKUP(C54,[2]SISMED!$C$2:$W$141,3,FALSE)</f>
        <v>1</v>
      </c>
      <c r="AA54" s="32">
        <f>VLOOKUP(C54,[2]SISMED!$C$2:$W$141,4,FALSE)</f>
        <v>1</v>
      </c>
      <c r="AB54" s="32">
        <f>VLOOKUP(C54,[2]SISMED!$C$2:$W$141,5,FALSE)</f>
        <v>1</v>
      </c>
      <c r="AC54" s="32">
        <f>VLOOKUP(C54,[2]SISMED!$C$2:$W$141,6,FALSE)</f>
        <v>1</v>
      </c>
      <c r="AD54" s="32">
        <f>VLOOKUP(C54,[2]SISMED!$C$2:$W$141,7,FALSE)</f>
        <v>1</v>
      </c>
      <c r="AE54" s="32">
        <f>VLOOKUP(C54,[2]SISMED!$C$2:$W$141,8,FALSE)</f>
        <v>1</v>
      </c>
      <c r="AF54" s="32">
        <f>VLOOKUP(C54,[2]SISMED!$C$2:$W$141,9,FALSE)</f>
        <v>1</v>
      </c>
      <c r="AG54" s="32">
        <f>VLOOKUP(C54,[2]SISMED!$C$2:$W$141,10,FALSE)</f>
        <v>1</v>
      </c>
      <c r="AH54" s="32">
        <f>VLOOKUP(C54,[2]SISMED!$C$2:$W$141,11,FALSE)</f>
        <v>1</v>
      </c>
      <c r="AI54" s="32">
        <f>VLOOKUP(C54,[2]SISMED!$C$2:$W$141,12,FALSE)</f>
        <v>1</v>
      </c>
      <c r="AJ54" s="32">
        <f>VLOOKUP(C54,[2]SISMED!$C$2:$W$141,13,FALSE)</f>
        <v>1</v>
      </c>
      <c r="AK54" s="32">
        <f>VLOOKUP(C54,[2]SISMED!$C$2:$W$141,14,FALSE)</f>
        <v>1</v>
      </c>
      <c r="AL54" s="32">
        <f>VLOOKUP(C54,[2]SISMED!$C$2:$W$141,15,FALSE)</f>
        <v>1</v>
      </c>
      <c r="AM54" s="32">
        <f>VLOOKUP(C54,[2]SISMED!$C$2:$W$141,16,FALSE)</f>
        <v>1</v>
      </c>
      <c r="AN54" s="32">
        <f>VLOOKUP(C54,[2]SISMED!$C$2:$W$141,17,FALSE)</f>
        <v>0</v>
      </c>
      <c r="AO54" s="32">
        <f>VLOOKUP(C54,[2]SISMED!$C$2:$W$141,18,FALSE)</f>
        <v>1</v>
      </c>
      <c r="AP54" s="32">
        <f>VLOOKUP(C54,[2]SISMED!$C$2:$W$141,19,FALSE)</f>
        <v>1</v>
      </c>
      <c r="AQ54" s="32">
        <f>VLOOKUP(C54,[2]SISMED!$C$2:$W$141,20,FALSE)</f>
        <v>16</v>
      </c>
      <c r="AR54" s="32">
        <f>VLOOKUP(C54,[2]SISMED!$C$2:$W$141,21,FALSE)</f>
        <v>100</v>
      </c>
      <c r="AS54" s="21" t="str">
        <f t="shared" si="0"/>
        <v>CUMPLE</v>
      </c>
    </row>
    <row r="55" spans="1:45" s="1" customFormat="1" ht="15.6" thickBot="1" x14ac:dyDescent="0.35">
      <c r="A55" s="8">
        <v>829</v>
      </c>
      <c r="B55" s="7" t="s">
        <v>29</v>
      </c>
      <c r="C55" s="20">
        <v>467</v>
      </c>
      <c r="D55" s="7" t="s">
        <v>83</v>
      </c>
      <c r="E55" s="11" t="str">
        <f>VLOOKUP(C55,[1]Hoja1!$C$4:$E$487,3,FALSE)</f>
        <v>I-2</v>
      </c>
      <c r="F55" s="9">
        <v>1</v>
      </c>
      <c r="G55" s="6">
        <v>1</v>
      </c>
      <c r="H55" s="24">
        <v>0</v>
      </c>
      <c r="I55" s="10">
        <v>1</v>
      </c>
      <c r="J55" s="9">
        <v>1</v>
      </c>
      <c r="K55" s="6">
        <v>1</v>
      </c>
      <c r="L55" s="6">
        <v>1</v>
      </c>
      <c r="M55" s="6">
        <v>1</v>
      </c>
      <c r="N55" s="26">
        <v>1</v>
      </c>
      <c r="O55" s="10">
        <v>1</v>
      </c>
      <c r="P55" s="9">
        <v>1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24">
        <v>1</v>
      </c>
      <c r="W55" s="6">
        <v>1</v>
      </c>
      <c r="X55" s="29">
        <v>0</v>
      </c>
      <c r="Y55" s="31">
        <v>100</v>
      </c>
      <c r="Z55" s="21">
        <f>VLOOKUP(C55,[2]SISMED!$C$2:$W$141,3,FALSE)</f>
        <v>1</v>
      </c>
      <c r="AA55" s="32">
        <f>VLOOKUP(C55,[2]SISMED!$C$2:$W$141,4,FALSE)</f>
        <v>1</v>
      </c>
      <c r="AB55" s="32">
        <f>VLOOKUP(C55,[2]SISMED!$C$2:$W$141,5,FALSE)</f>
        <v>1</v>
      </c>
      <c r="AC55" s="32">
        <f>VLOOKUP(C55,[2]SISMED!$C$2:$W$141,6,FALSE)</f>
        <v>1</v>
      </c>
      <c r="AD55" s="32">
        <f>VLOOKUP(C55,[2]SISMED!$C$2:$W$141,7,FALSE)</f>
        <v>1</v>
      </c>
      <c r="AE55" s="32">
        <f>VLOOKUP(C55,[2]SISMED!$C$2:$W$141,8,FALSE)</f>
        <v>1</v>
      </c>
      <c r="AF55" s="32">
        <f>VLOOKUP(C55,[2]SISMED!$C$2:$W$141,9,FALSE)</f>
        <v>1</v>
      </c>
      <c r="AG55" s="32">
        <f>VLOOKUP(C55,[2]SISMED!$C$2:$W$141,10,FALSE)</f>
        <v>1</v>
      </c>
      <c r="AH55" s="32">
        <f>VLOOKUP(C55,[2]SISMED!$C$2:$W$141,11,FALSE)</f>
        <v>1</v>
      </c>
      <c r="AI55" s="32">
        <f>VLOOKUP(C55,[2]SISMED!$C$2:$W$141,12,FALSE)</f>
        <v>1</v>
      </c>
      <c r="AJ55" s="32">
        <f>VLOOKUP(C55,[2]SISMED!$C$2:$W$141,13,FALSE)</f>
        <v>1</v>
      </c>
      <c r="AK55" s="32">
        <f>VLOOKUP(C55,[2]SISMED!$C$2:$W$141,14,FALSE)</f>
        <v>1</v>
      </c>
      <c r="AL55" s="32">
        <f>VLOOKUP(C55,[2]SISMED!$C$2:$W$141,15,FALSE)</f>
        <v>1</v>
      </c>
      <c r="AM55" s="32">
        <f>VLOOKUP(C55,[2]SISMED!$C$2:$W$141,16,FALSE)</f>
        <v>1</v>
      </c>
      <c r="AN55" s="32">
        <f>VLOOKUP(C55,[2]SISMED!$C$2:$W$141,17,FALSE)</f>
        <v>0</v>
      </c>
      <c r="AO55" s="32">
        <f>VLOOKUP(C55,[2]SISMED!$C$2:$W$141,18,FALSE)</f>
        <v>1</v>
      </c>
      <c r="AP55" s="32">
        <f>VLOOKUP(C55,[2]SISMED!$C$2:$W$141,19,FALSE)</f>
        <v>1</v>
      </c>
      <c r="AQ55" s="32">
        <f>VLOOKUP(C55,[2]SISMED!$C$2:$W$141,20,FALSE)</f>
        <v>16</v>
      </c>
      <c r="AR55" s="32">
        <f>VLOOKUP(C55,[2]SISMED!$C$2:$W$141,21,FALSE)</f>
        <v>100</v>
      </c>
      <c r="AS55" s="21" t="str">
        <f t="shared" si="0"/>
        <v>CUMPLE</v>
      </c>
    </row>
    <row r="56" spans="1:45" s="1" customFormat="1" ht="15.6" thickBot="1" x14ac:dyDescent="0.35">
      <c r="A56" s="8">
        <v>829</v>
      </c>
      <c r="B56" s="7" t="s">
        <v>29</v>
      </c>
      <c r="C56" s="20">
        <v>15914</v>
      </c>
      <c r="D56" s="7" t="s">
        <v>84</v>
      </c>
      <c r="E56" s="11" t="str">
        <f>VLOOKUP(C56,[1]Hoja1!$C$4:$E$487,3,FALSE)</f>
        <v>I-1</v>
      </c>
      <c r="F56" s="9">
        <v>1</v>
      </c>
      <c r="G56" s="6">
        <v>1</v>
      </c>
      <c r="H56" s="24">
        <v>0</v>
      </c>
      <c r="I56" s="10">
        <v>1</v>
      </c>
      <c r="J56" s="9">
        <v>1</v>
      </c>
      <c r="K56" s="6">
        <v>1</v>
      </c>
      <c r="L56" s="6">
        <v>1</v>
      </c>
      <c r="M56" s="6">
        <v>1</v>
      </c>
      <c r="N56" s="26">
        <v>1</v>
      </c>
      <c r="O56" s="10">
        <v>1</v>
      </c>
      <c r="P56" s="9">
        <v>1</v>
      </c>
      <c r="Q56" s="6">
        <v>1</v>
      </c>
      <c r="R56" s="6">
        <v>1</v>
      </c>
      <c r="S56" s="6">
        <v>1</v>
      </c>
      <c r="T56" s="6">
        <v>1</v>
      </c>
      <c r="U56" s="6">
        <v>1</v>
      </c>
      <c r="V56" s="24">
        <v>1</v>
      </c>
      <c r="W56" s="6">
        <v>1</v>
      </c>
      <c r="X56" s="29">
        <v>0</v>
      </c>
      <c r="Y56" s="31">
        <v>100</v>
      </c>
      <c r="Z56" s="21">
        <f>VLOOKUP(C56,[2]SISMED!$C$2:$W$141,3,FALSE)</f>
        <v>1</v>
      </c>
      <c r="AA56" s="32">
        <f>VLOOKUP(C56,[2]SISMED!$C$2:$W$141,4,FALSE)</f>
        <v>1</v>
      </c>
      <c r="AB56" s="32">
        <f>VLOOKUP(C56,[2]SISMED!$C$2:$W$141,5,FALSE)</f>
        <v>1</v>
      </c>
      <c r="AC56" s="32">
        <f>VLOOKUP(C56,[2]SISMED!$C$2:$W$141,6,FALSE)</f>
        <v>1</v>
      </c>
      <c r="AD56" s="32">
        <f>VLOOKUP(C56,[2]SISMED!$C$2:$W$141,7,FALSE)</f>
        <v>1</v>
      </c>
      <c r="AE56" s="32">
        <f>VLOOKUP(C56,[2]SISMED!$C$2:$W$141,8,FALSE)</f>
        <v>1</v>
      </c>
      <c r="AF56" s="32">
        <f>VLOOKUP(C56,[2]SISMED!$C$2:$W$141,9,FALSE)</f>
        <v>1</v>
      </c>
      <c r="AG56" s="32">
        <f>VLOOKUP(C56,[2]SISMED!$C$2:$W$141,10,FALSE)</f>
        <v>1</v>
      </c>
      <c r="AH56" s="32">
        <f>VLOOKUP(C56,[2]SISMED!$C$2:$W$141,11,FALSE)</f>
        <v>1</v>
      </c>
      <c r="AI56" s="32">
        <f>VLOOKUP(C56,[2]SISMED!$C$2:$W$141,12,FALSE)</f>
        <v>1</v>
      </c>
      <c r="AJ56" s="32">
        <f>VLOOKUP(C56,[2]SISMED!$C$2:$W$141,13,FALSE)</f>
        <v>1</v>
      </c>
      <c r="AK56" s="32">
        <f>VLOOKUP(C56,[2]SISMED!$C$2:$W$141,14,FALSE)</f>
        <v>1</v>
      </c>
      <c r="AL56" s="32">
        <f>VLOOKUP(C56,[2]SISMED!$C$2:$W$141,15,FALSE)</f>
        <v>1</v>
      </c>
      <c r="AM56" s="32">
        <f>VLOOKUP(C56,[2]SISMED!$C$2:$W$141,16,FALSE)</f>
        <v>1</v>
      </c>
      <c r="AN56" s="32">
        <f>VLOOKUP(C56,[2]SISMED!$C$2:$W$141,17,FALSE)</f>
        <v>0</v>
      </c>
      <c r="AO56" s="32">
        <f>VLOOKUP(C56,[2]SISMED!$C$2:$W$141,18,FALSE)</f>
        <v>1</v>
      </c>
      <c r="AP56" s="32">
        <f>VLOOKUP(C56,[2]SISMED!$C$2:$W$141,19,FALSE)</f>
        <v>1</v>
      </c>
      <c r="AQ56" s="32">
        <f>VLOOKUP(C56,[2]SISMED!$C$2:$W$141,20,FALSE)</f>
        <v>15</v>
      </c>
      <c r="AR56" s="32">
        <f>VLOOKUP(C56,[2]SISMED!$C$2:$W$141,21,FALSE)</f>
        <v>93.75</v>
      </c>
      <c r="AS56" s="21" t="str">
        <f t="shared" si="0"/>
        <v>CUMPLE</v>
      </c>
    </row>
    <row r="57" spans="1:45" s="1" customFormat="1" ht="15.6" thickBot="1" x14ac:dyDescent="0.35">
      <c r="A57" s="8">
        <v>829</v>
      </c>
      <c r="B57" s="7" t="s">
        <v>29</v>
      </c>
      <c r="C57" s="20">
        <v>509</v>
      </c>
      <c r="D57" s="22" t="s">
        <v>85</v>
      </c>
      <c r="E57" s="11" t="e">
        <f>VLOOKUP(C57,[1]Hoja1!$C$4:$E$487,3,FALSE)</f>
        <v>#N/A</v>
      </c>
      <c r="F57" s="9">
        <v>1</v>
      </c>
      <c r="G57" s="6">
        <v>1</v>
      </c>
      <c r="H57" s="24">
        <v>0</v>
      </c>
      <c r="I57" s="10">
        <v>1</v>
      </c>
      <c r="J57" s="9">
        <v>1</v>
      </c>
      <c r="K57" s="6">
        <v>1</v>
      </c>
      <c r="L57" s="6">
        <v>1</v>
      </c>
      <c r="M57" s="6">
        <v>1</v>
      </c>
      <c r="N57" s="26">
        <v>1</v>
      </c>
      <c r="O57" s="10">
        <v>1</v>
      </c>
      <c r="P57" s="9">
        <v>1</v>
      </c>
      <c r="Q57" s="6">
        <v>1</v>
      </c>
      <c r="R57" s="6">
        <v>1</v>
      </c>
      <c r="S57" s="6">
        <v>0</v>
      </c>
      <c r="T57" s="6">
        <v>1</v>
      </c>
      <c r="U57" s="6">
        <v>1</v>
      </c>
      <c r="V57" s="24">
        <v>1</v>
      </c>
      <c r="W57" s="6">
        <v>1</v>
      </c>
      <c r="X57" s="29">
        <v>0</v>
      </c>
      <c r="Y57" s="31">
        <v>100</v>
      </c>
      <c r="Z57" s="21">
        <f>VLOOKUP(C57,[2]SISMED!$C$2:$W$141,3,FALSE)</f>
        <v>1</v>
      </c>
      <c r="AA57" s="32">
        <f>VLOOKUP(C57,[2]SISMED!$C$2:$W$141,4,FALSE)</f>
        <v>1</v>
      </c>
      <c r="AB57" s="32">
        <f>VLOOKUP(C57,[2]SISMED!$C$2:$W$141,5,FALSE)</f>
        <v>1</v>
      </c>
      <c r="AC57" s="32">
        <f>VLOOKUP(C57,[2]SISMED!$C$2:$W$141,6,FALSE)</f>
        <v>1</v>
      </c>
      <c r="AD57" s="32">
        <f>VLOOKUP(C57,[2]SISMED!$C$2:$W$141,7,FALSE)</f>
        <v>1</v>
      </c>
      <c r="AE57" s="32">
        <f>VLOOKUP(C57,[2]SISMED!$C$2:$W$141,8,FALSE)</f>
        <v>1</v>
      </c>
      <c r="AF57" s="32">
        <f>VLOOKUP(C57,[2]SISMED!$C$2:$W$141,9,FALSE)</f>
        <v>1</v>
      </c>
      <c r="AG57" s="32">
        <f>VLOOKUP(C57,[2]SISMED!$C$2:$W$141,10,FALSE)</f>
        <v>1</v>
      </c>
      <c r="AH57" s="32">
        <f>VLOOKUP(C57,[2]SISMED!$C$2:$W$141,11,FALSE)</f>
        <v>1</v>
      </c>
      <c r="AI57" s="32">
        <f>VLOOKUP(C57,[2]SISMED!$C$2:$W$141,12,FALSE)</f>
        <v>1</v>
      </c>
      <c r="AJ57" s="32">
        <f>VLOOKUP(C57,[2]SISMED!$C$2:$W$141,13,FALSE)</f>
        <v>1</v>
      </c>
      <c r="AK57" s="32">
        <f>VLOOKUP(C57,[2]SISMED!$C$2:$W$141,14,FALSE)</f>
        <v>1</v>
      </c>
      <c r="AL57" s="32">
        <f>VLOOKUP(C57,[2]SISMED!$C$2:$W$141,15,FALSE)</f>
        <v>1</v>
      </c>
      <c r="AM57" s="32">
        <f>VLOOKUP(C57,[2]SISMED!$C$2:$W$141,16,FALSE)</f>
        <v>1</v>
      </c>
      <c r="AN57" s="32">
        <f>VLOOKUP(C57,[2]SISMED!$C$2:$W$141,17,FALSE)</f>
        <v>0</v>
      </c>
      <c r="AO57" s="32">
        <f>VLOOKUP(C57,[2]SISMED!$C$2:$W$141,18,FALSE)</f>
        <v>1</v>
      </c>
      <c r="AP57" s="32">
        <f>VLOOKUP(C57,[2]SISMED!$C$2:$W$141,19,FALSE)</f>
        <v>1</v>
      </c>
      <c r="AQ57" s="32">
        <f>VLOOKUP(C57,[2]SISMED!$C$2:$W$141,20,FALSE)</f>
        <v>16</v>
      </c>
      <c r="AR57" s="32">
        <f>VLOOKUP(C57,[2]SISMED!$C$2:$W$141,21,FALSE)</f>
        <v>100</v>
      </c>
      <c r="AS57" s="21" t="str">
        <f t="shared" si="0"/>
        <v>CUMPLE</v>
      </c>
    </row>
    <row r="58" spans="1:45" s="1" customFormat="1" ht="15.6" thickBot="1" x14ac:dyDescent="0.35">
      <c r="A58" s="8">
        <v>829</v>
      </c>
      <c r="B58" s="7" t="s">
        <v>29</v>
      </c>
      <c r="C58" s="20">
        <v>6878</v>
      </c>
      <c r="D58" s="22" t="s">
        <v>86</v>
      </c>
      <c r="E58" s="11" t="e">
        <f>VLOOKUP(C58,[1]Hoja1!$C$4:$E$487,3,FALSE)</f>
        <v>#N/A</v>
      </c>
      <c r="F58" s="9">
        <v>1</v>
      </c>
      <c r="G58" s="6">
        <v>1</v>
      </c>
      <c r="H58" s="24">
        <v>0</v>
      </c>
      <c r="I58" s="10">
        <v>1</v>
      </c>
      <c r="J58" s="9">
        <v>1</v>
      </c>
      <c r="K58" s="6">
        <v>1</v>
      </c>
      <c r="L58" s="6">
        <v>1</v>
      </c>
      <c r="M58" s="6">
        <v>1</v>
      </c>
      <c r="N58" s="26">
        <v>1</v>
      </c>
      <c r="O58" s="10">
        <v>1</v>
      </c>
      <c r="P58" s="9">
        <v>1</v>
      </c>
      <c r="Q58" s="6">
        <v>1</v>
      </c>
      <c r="R58" s="6">
        <v>1</v>
      </c>
      <c r="S58" s="6">
        <v>1</v>
      </c>
      <c r="T58" s="6">
        <v>1</v>
      </c>
      <c r="U58" s="6">
        <v>1</v>
      </c>
      <c r="V58" s="24">
        <v>1</v>
      </c>
      <c r="W58" s="6">
        <v>1</v>
      </c>
      <c r="X58" s="29">
        <v>0</v>
      </c>
      <c r="Y58" s="31">
        <v>100</v>
      </c>
      <c r="Z58" s="21">
        <f>VLOOKUP(C58,[2]SISMED!$C$2:$W$141,3,FALSE)</f>
        <v>1</v>
      </c>
      <c r="AA58" s="32">
        <f>VLOOKUP(C58,[2]SISMED!$C$2:$W$141,4,FALSE)</f>
        <v>1</v>
      </c>
      <c r="AB58" s="32">
        <f>VLOOKUP(C58,[2]SISMED!$C$2:$W$141,5,FALSE)</f>
        <v>1</v>
      </c>
      <c r="AC58" s="32">
        <f>VLOOKUP(C58,[2]SISMED!$C$2:$W$141,6,FALSE)</f>
        <v>1</v>
      </c>
      <c r="AD58" s="32">
        <f>VLOOKUP(C58,[2]SISMED!$C$2:$W$141,7,FALSE)</f>
        <v>1</v>
      </c>
      <c r="AE58" s="32">
        <f>VLOOKUP(C58,[2]SISMED!$C$2:$W$141,8,FALSE)</f>
        <v>1</v>
      </c>
      <c r="AF58" s="32">
        <f>VLOOKUP(C58,[2]SISMED!$C$2:$W$141,9,FALSE)</f>
        <v>1</v>
      </c>
      <c r="AG58" s="32">
        <f>VLOOKUP(C58,[2]SISMED!$C$2:$W$141,10,FALSE)</f>
        <v>1</v>
      </c>
      <c r="AH58" s="32">
        <f>VLOOKUP(C58,[2]SISMED!$C$2:$W$141,11,FALSE)</f>
        <v>1</v>
      </c>
      <c r="AI58" s="32">
        <f>VLOOKUP(C58,[2]SISMED!$C$2:$W$141,12,FALSE)</f>
        <v>1</v>
      </c>
      <c r="AJ58" s="32">
        <f>VLOOKUP(C58,[2]SISMED!$C$2:$W$141,13,FALSE)</f>
        <v>1</v>
      </c>
      <c r="AK58" s="32">
        <f>VLOOKUP(C58,[2]SISMED!$C$2:$W$141,14,FALSE)</f>
        <v>1</v>
      </c>
      <c r="AL58" s="32">
        <f>VLOOKUP(C58,[2]SISMED!$C$2:$W$141,15,FALSE)</f>
        <v>1</v>
      </c>
      <c r="AM58" s="32">
        <f>VLOOKUP(C58,[2]SISMED!$C$2:$W$141,16,FALSE)</f>
        <v>1</v>
      </c>
      <c r="AN58" s="32">
        <f>VLOOKUP(C58,[2]SISMED!$C$2:$W$141,17,FALSE)</f>
        <v>0</v>
      </c>
      <c r="AO58" s="32">
        <f>VLOOKUP(C58,[2]SISMED!$C$2:$W$141,18,FALSE)</f>
        <v>1</v>
      </c>
      <c r="AP58" s="32">
        <f>VLOOKUP(C58,[2]SISMED!$C$2:$W$141,19,FALSE)</f>
        <v>1</v>
      </c>
      <c r="AQ58" s="32">
        <f>VLOOKUP(C58,[2]SISMED!$C$2:$W$141,20,FALSE)</f>
        <v>16</v>
      </c>
      <c r="AR58" s="32">
        <f>VLOOKUP(C58,[2]SISMED!$C$2:$W$141,21,FALSE)</f>
        <v>100</v>
      </c>
      <c r="AS58" s="21" t="str">
        <f t="shared" si="0"/>
        <v>CUMPLE</v>
      </c>
    </row>
    <row r="59" spans="1:45" s="1" customFormat="1" ht="15.6" thickBot="1" x14ac:dyDescent="0.35">
      <c r="A59" s="8">
        <v>829</v>
      </c>
      <c r="B59" s="7" t="s">
        <v>29</v>
      </c>
      <c r="C59" s="20">
        <v>470</v>
      </c>
      <c r="D59" s="7" t="s">
        <v>87</v>
      </c>
      <c r="E59" s="11" t="str">
        <f>VLOOKUP(C59,[1]Hoja1!$C$4:$E$487,3,FALSE)</f>
        <v>I-2</v>
      </c>
      <c r="F59" s="9">
        <v>1</v>
      </c>
      <c r="G59" s="6">
        <v>1</v>
      </c>
      <c r="H59" s="24">
        <v>0</v>
      </c>
      <c r="I59" s="10">
        <v>1</v>
      </c>
      <c r="J59" s="9">
        <v>1</v>
      </c>
      <c r="K59" s="6">
        <v>1</v>
      </c>
      <c r="L59" s="6">
        <v>1</v>
      </c>
      <c r="M59" s="6">
        <v>1</v>
      </c>
      <c r="N59" s="26">
        <v>1</v>
      </c>
      <c r="O59" s="10">
        <v>1</v>
      </c>
      <c r="P59" s="9">
        <v>1</v>
      </c>
      <c r="Q59" s="6">
        <v>1</v>
      </c>
      <c r="R59" s="6">
        <v>1</v>
      </c>
      <c r="S59" s="6">
        <v>1</v>
      </c>
      <c r="T59" s="6">
        <v>1</v>
      </c>
      <c r="U59" s="6">
        <v>1</v>
      </c>
      <c r="V59" s="24">
        <v>0</v>
      </c>
      <c r="W59" s="6">
        <v>1</v>
      </c>
      <c r="X59" s="29">
        <v>0</v>
      </c>
      <c r="Y59" s="31">
        <v>100</v>
      </c>
      <c r="Z59" s="21">
        <f>VLOOKUP(C59,[2]SISMED!$C$2:$W$141,3,FALSE)</f>
        <v>1</v>
      </c>
      <c r="AA59" s="32">
        <f>VLOOKUP(C59,[2]SISMED!$C$2:$W$141,4,FALSE)</f>
        <v>1</v>
      </c>
      <c r="AB59" s="32">
        <f>VLOOKUP(C59,[2]SISMED!$C$2:$W$141,5,FALSE)</f>
        <v>1</v>
      </c>
      <c r="AC59" s="32">
        <f>VLOOKUP(C59,[2]SISMED!$C$2:$W$141,6,FALSE)</f>
        <v>1</v>
      </c>
      <c r="AD59" s="32">
        <f>VLOOKUP(C59,[2]SISMED!$C$2:$W$141,7,FALSE)</f>
        <v>1</v>
      </c>
      <c r="AE59" s="32">
        <f>VLOOKUP(C59,[2]SISMED!$C$2:$W$141,8,FALSE)</f>
        <v>1</v>
      </c>
      <c r="AF59" s="32">
        <f>VLOOKUP(C59,[2]SISMED!$C$2:$W$141,9,FALSE)</f>
        <v>1</v>
      </c>
      <c r="AG59" s="32">
        <f>VLOOKUP(C59,[2]SISMED!$C$2:$W$141,10,FALSE)</f>
        <v>1</v>
      </c>
      <c r="AH59" s="32">
        <f>VLOOKUP(C59,[2]SISMED!$C$2:$W$141,11,FALSE)</f>
        <v>1</v>
      </c>
      <c r="AI59" s="32">
        <f>VLOOKUP(C59,[2]SISMED!$C$2:$W$141,12,FALSE)</f>
        <v>1</v>
      </c>
      <c r="AJ59" s="32">
        <f>VLOOKUP(C59,[2]SISMED!$C$2:$W$141,13,FALSE)</f>
        <v>1</v>
      </c>
      <c r="AK59" s="32">
        <f>VLOOKUP(C59,[2]SISMED!$C$2:$W$141,14,FALSE)</f>
        <v>1</v>
      </c>
      <c r="AL59" s="32">
        <f>VLOOKUP(C59,[2]SISMED!$C$2:$W$141,15,FALSE)</f>
        <v>1</v>
      </c>
      <c r="AM59" s="32">
        <f>VLOOKUP(C59,[2]SISMED!$C$2:$W$141,16,FALSE)</f>
        <v>1</v>
      </c>
      <c r="AN59" s="32">
        <f>VLOOKUP(C59,[2]SISMED!$C$2:$W$141,17,FALSE)</f>
        <v>0</v>
      </c>
      <c r="AO59" s="32">
        <f>VLOOKUP(C59,[2]SISMED!$C$2:$W$141,18,FALSE)</f>
        <v>1</v>
      </c>
      <c r="AP59" s="32">
        <f>VLOOKUP(C59,[2]SISMED!$C$2:$W$141,19,FALSE)</f>
        <v>1</v>
      </c>
      <c r="AQ59" s="32">
        <f>VLOOKUP(C59,[2]SISMED!$C$2:$W$141,20,FALSE)</f>
        <v>16</v>
      </c>
      <c r="AR59" s="32">
        <f>VLOOKUP(C59,[2]SISMED!$C$2:$W$141,21,FALSE)</f>
        <v>100</v>
      </c>
      <c r="AS59" s="21" t="str">
        <f t="shared" si="0"/>
        <v>CUMPLE</v>
      </c>
    </row>
    <row r="60" spans="1:45" s="1" customFormat="1" ht="15.6" thickBot="1" x14ac:dyDescent="0.35">
      <c r="A60" s="8">
        <v>829</v>
      </c>
      <c r="B60" s="7" t="s">
        <v>29</v>
      </c>
      <c r="C60" s="20">
        <v>473</v>
      </c>
      <c r="D60" s="7" t="s">
        <v>88</v>
      </c>
      <c r="E60" s="11" t="str">
        <f>VLOOKUP(C60,[1]Hoja1!$C$4:$E$487,3,FALSE)</f>
        <v>I-3</v>
      </c>
      <c r="F60" s="9">
        <v>1</v>
      </c>
      <c r="G60" s="6">
        <v>1</v>
      </c>
      <c r="H60" s="24">
        <v>0</v>
      </c>
      <c r="I60" s="10">
        <v>1</v>
      </c>
      <c r="J60" s="9">
        <v>1</v>
      </c>
      <c r="K60" s="6">
        <v>1</v>
      </c>
      <c r="L60" s="6">
        <v>1</v>
      </c>
      <c r="M60" s="6">
        <v>1</v>
      </c>
      <c r="N60" s="26">
        <v>1</v>
      </c>
      <c r="O60" s="10">
        <v>1</v>
      </c>
      <c r="P60" s="9">
        <v>1</v>
      </c>
      <c r="Q60" s="6">
        <v>1</v>
      </c>
      <c r="R60" s="6">
        <v>1</v>
      </c>
      <c r="S60" s="6">
        <v>1</v>
      </c>
      <c r="T60" s="6">
        <v>1</v>
      </c>
      <c r="U60" s="6">
        <v>1</v>
      </c>
      <c r="V60" s="24">
        <v>1</v>
      </c>
      <c r="W60" s="6">
        <v>1</v>
      </c>
      <c r="X60" s="29">
        <v>1</v>
      </c>
      <c r="Y60" s="31">
        <v>94.4</v>
      </c>
      <c r="Z60" s="21">
        <f>VLOOKUP(C60,[2]SISMED!$C$2:$W$141,3,FALSE)</f>
        <v>1</v>
      </c>
      <c r="AA60" s="32">
        <f>VLOOKUP(C60,[2]SISMED!$C$2:$W$141,4,FALSE)</f>
        <v>1</v>
      </c>
      <c r="AB60" s="32">
        <f>VLOOKUP(C60,[2]SISMED!$C$2:$W$141,5,FALSE)</f>
        <v>1</v>
      </c>
      <c r="AC60" s="32">
        <f>VLOOKUP(C60,[2]SISMED!$C$2:$W$141,6,FALSE)</f>
        <v>1</v>
      </c>
      <c r="AD60" s="32">
        <f>VLOOKUP(C60,[2]SISMED!$C$2:$W$141,7,FALSE)</f>
        <v>1</v>
      </c>
      <c r="AE60" s="32">
        <f>VLOOKUP(C60,[2]SISMED!$C$2:$W$141,8,FALSE)</f>
        <v>1</v>
      </c>
      <c r="AF60" s="32">
        <f>VLOOKUP(C60,[2]SISMED!$C$2:$W$141,9,FALSE)</f>
        <v>1</v>
      </c>
      <c r="AG60" s="32">
        <f>VLOOKUP(C60,[2]SISMED!$C$2:$W$141,10,FALSE)</f>
        <v>1</v>
      </c>
      <c r="AH60" s="32">
        <f>VLOOKUP(C60,[2]SISMED!$C$2:$W$141,11,FALSE)</f>
        <v>1</v>
      </c>
      <c r="AI60" s="32">
        <f>VLOOKUP(C60,[2]SISMED!$C$2:$W$141,12,FALSE)</f>
        <v>1</v>
      </c>
      <c r="AJ60" s="32">
        <f>VLOOKUP(C60,[2]SISMED!$C$2:$W$141,13,FALSE)</f>
        <v>1</v>
      </c>
      <c r="AK60" s="32">
        <f>VLOOKUP(C60,[2]SISMED!$C$2:$W$141,14,FALSE)</f>
        <v>1</v>
      </c>
      <c r="AL60" s="32">
        <f>VLOOKUP(C60,[2]SISMED!$C$2:$W$141,15,FALSE)</f>
        <v>1</v>
      </c>
      <c r="AM60" s="32">
        <f>VLOOKUP(C60,[2]SISMED!$C$2:$W$141,16,FALSE)</f>
        <v>1</v>
      </c>
      <c r="AN60" s="32">
        <f>VLOOKUP(C60,[2]SISMED!$C$2:$W$141,17,FALSE)</f>
        <v>1</v>
      </c>
      <c r="AO60" s="32">
        <f>VLOOKUP(C60,[2]SISMED!$C$2:$W$141,18,FALSE)</f>
        <v>1</v>
      </c>
      <c r="AP60" s="32">
        <f>VLOOKUP(C60,[2]SISMED!$C$2:$W$141,19,FALSE)</f>
        <v>1</v>
      </c>
      <c r="AQ60" s="32">
        <f>VLOOKUP(C60,[2]SISMED!$C$2:$W$141,20,FALSE)</f>
        <v>17</v>
      </c>
      <c r="AR60" s="32">
        <f>VLOOKUP(C60,[2]SISMED!$C$2:$W$141,21,FALSE)</f>
        <v>100</v>
      </c>
      <c r="AS60" s="21" t="str">
        <f t="shared" si="0"/>
        <v>CUMPLE</v>
      </c>
    </row>
    <row r="61" spans="1:45" s="1" customFormat="1" ht="15.6" thickBot="1" x14ac:dyDescent="0.35">
      <c r="A61" s="8">
        <v>829</v>
      </c>
      <c r="B61" s="7" t="s">
        <v>29</v>
      </c>
      <c r="C61" s="20">
        <v>16909</v>
      </c>
      <c r="D61" s="7" t="s">
        <v>89</v>
      </c>
      <c r="E61" s="11" t="str">
        <f>VLOOKUP(C61,[1]Hoja1!$C$4:$E$487,3,FALSE)</f>
        <v>I-1</v>
      </c>
      <c r="F61" s="9">
        <v>1</v>
      </c>
      <c r="G61" s="6">
        <v>1</v>
      </c>
      <c r="H61" s="24">
        <v>0</v>
      </c>
      <c r="I61" s="10">
        <v>1</v>
      </c>
      <c r="J61" s="9">
        <v>1</v>
      </c>
      <c r="K61" s="6">
        <v>1</v>
      </c>
      <c r="L61" s="6">
        <v>1</v>
      </c>
      <c r="M61" s="6">
        <v>1</v>
      </c>
      <c r="N61" s="26">
        <v>1</v>
      </c>
      <c r="O61" s="10">
        <v>1</v>
      </c>
      <c r="P61" s="9">
        <v>1</v>
      </c>
      <c r="Q61" s="6">
        <v>1</v>
      </c>
      <c r="R61" s="6">
        <v>1</v>
      </c>
      <c r="S61" s="6">
        <v>1</v>
      </c>
      <c r="T61" s="6">
        <v>1</v>
      </c>
      <c r="U61" s="6">
        <v>1</v>
      </c>
      <c r="V61" s="24">
        <v>1</v>
      </c>
      <c r="W61" s="6">
        <v>1</v>
      </c>
      <c r="X61" s="29">
        <v>0</v>
      </c>
      <c r="Y61" s="31">
        <v>100</v>
      </c>
      <c r="Z61" s="21">
        <f>VLOOKUP(C61,[2]SISMED!$C$2:$W$141,3,FALSE)</f>
        <v>1</v>
      </c>
      <c r="AA61" s="32">
        <f>VLOOKUP(C61,[2]SISMED!$C$2:$W$141,4,FALSE)</f>
        <v>1</v>
      </c>
      <c r="AB61" s="32">
        <f>VLOOKUP(C61,[2]SISMED!$C$2:$W$141,5,FALSE)</f>
        <v>1</v>
      </c>
      <c r="AC61" s="32">
        <f>VLOOKUP(C61,[2]SISMED!$C$2:$W$141,6,FALSE)</f>
        <v>1</v>
      </c>
      <c r="AD61" s="32">
        <f>VLOOKUP(C61,[2]SISMED!$C$2:$W$141,7,FALSE)</f>
        <v>1</v>
      </c>
      <c r="AE61" s="32">
        <f>VLOOKUP(C61,[2]SISMED!$C$2:$W$141,8,FALSE)</f>
        <v>1</v>
      </c>
      <c r="AF61" s="32">
        <f>VLOOKUP(C61,[2]SISMED!$C$2:$W$141,9,FALSE)</f>
        <v>1</v>
      </c>
      <c r="AG61" s="32">
        <f>VLOOKUP(C61,[2]SISMED!$C$2:$W$141,10,FALSE)</f>
        <v>1</v>
      </c>
      <c r="AH61" s="32">
        <f>VLOOKUP(C61,[2]SISMED!$C$2:$W$141,11,FALSE)</f>
        <v>1</v>
      </c>
      <c r="AI61" s="32">
        <f>VLOOKUP(C61,[2]SISMED!$C$2:$W$141,12,FALSE)</f>
        <v>1</v>
      </c>
      <c r="AJ61" s="32">
        <f>VLOOKUP(C61,[2]SISMED!$C$2:$W$141,13,FALSE)</f>
        <v>1</v>
      </c>
      <c r="AK61" s="32">
        <f>VLOOKUP(C61,[2]SISMED!$C$2:$W$141,14,FALSE)</f>
        <v>1</v>
      </c>
      <c r="AL61" s="32">
        <f>VLOOKUP(C61,[2]SISMED!$C$2:$W$141,15,FALSE)</f>
        <v>1</v>
      </c>
      <c r="AM61" s="32">
        <f>VLOOKUP(C61,[2]SISMED!$C$2:$W$141,16,FALSE)</f>
        <v>1</v>
      </c>
      <c r="AN61" s="32">
        <f>VLOOKUP(C61,[2]SISMED!$C$2:$W$141,17,FALSE)</f>
        <v>0</v>
      </c>
      <c r="AO61" s="32">
        <f>VLOOKUP(C61,[2]SISMED!$C$2:$W$141,18,FALSE)</f>
        <v>1</v>
      </c>
      <c r="AP61" s="32">
        <f>VLOOKUP(C61,[2]SISMED!$C$2:$W$141,19,FALSE)</f>
        <v>1</v>
      </c>
      <c r="AQ61" s="32">
        <f>VLOOKUP(C61,[2]SISMED!$C$2:$W$141,20,FALSE)</f>
        <v>16</v>
      </c>
      <c r="AR61" s="32">
        <f>VLOOKUP(C61,[2]SISMED!$C$2:$W$141,21,FALSE)</f>
        <v>100</v>
      </c>
      <c r="AS61" s="21" t="str">
        <f t="shared" si="0"/>
        <v>CUMPLE</v>
      </c>
    </row>
    <row r="62" spans="1:45" s="1" customFormat="1" ht="15.6" thickBot="1" x14ac:dyDescent="0.35">
      <c r="A62" s="8">
        <v>829</v>
      </c>
      <c r="B62" s="7" t="s">
        <v>29</v>
      </c>
      <c r="C62" s="20">
        <v>461</v>
      </c>
      <c r="D62" s="7" t="s">
        <v>90</v>
      </c>
      <c r="E62" s="11" t="str">
        <f>VLOOKUP(C62,[1]Hoja1!$C$4:$E$487,3,FALSE)</f>
        <v>I-1</v>
      </c>
      <c r="F62" s="9">
        <v>1</v>
      </c>
      <c r="G62" s="6">
        <v>1</v>
      </c>
      <c r="H62" s="24">
        <v>0</v>
      </c>
      <c r="I62" s="10">
        <v>1</v>
      </c>
      <c r="J62" s="9">
        <v>1</v>
      </c>
      <c r="K62" s="6">
        <v>1</v>
      </c>
      <c r="L62" s="6">
        <v>1</v>
      </c>
      <c r="M62" s="6">
        <v>1</v>
      </c>
      <c r="N62" s="26">
        <v>1</v>
      </c>
      <c r="O62" s="10">
        <v>1</v>
      </c>
      <c r="P62" s="9">
        <v>1</v>
      </c>
      <c r="Q62" s="6">
        <v>1</v>
      </c>
      <c r="R62" s="6">
        <v>1</v>
      </c>
      <c r="S62" s="6">
        <v>1</v>
      </c>
      <c r="T62" s="6">
        <v>1</v>
      </c>
      <c r="U62" s="6">
        <v>0</v>
      </c>
      <c r="V62" s="24">
        <v>0</v>
      </c>
      <c r="W62" s="6">
        <v>1</v>
      </c>
      <c r="X62" s="29">
        <v>0</v>
      </c>
      <c r="Y62" s="31">
        <v>100</v>
      </c>
      <c r="Z62" s="21">
        <f>VLOOKUP(C62,[2]SISMED!$C$2:$W$141,3,FALSE)</f>
        <v>1</v>
      </c>
      <c r="AA62" s="32">
        <f>VLOOKUP(C62,[2]SISMED!$C$2:$W$141,4,FALSE)</f>
        <v>1</v>
      </c>
      <c r="AB62" s="32">
        <f>VLOOKUP(C62,[2]SISMED!$C$2:$W$141,5,FALSE)</f>
        <v>1</v>
      </c>
      <c r="AC62" s="32">
        <f>VLOOKUP(C62,[2]SISMED!$C$2:$W$141,6,FALSE)</f>
        <v>1</v>
      </c>
      <c r="AD62" s="32">
        <f>VLOOKUP(C62,[2]SISMED!$C$2:$W$141,7,FALSE)</f>
        <v>1</v>
      </c>
      <c r="AE62" s="32">
        <f>VLOOKUP(C62,[2]SISMED!$C$2:$W$141,8,FALSE)</f>
        <v>1</v>
      </c>
      <c r="AF62" s="32">
        <f>VLOOKUP(C62,[2]SISMED!$C$2:$W$141,9,FALSE)</f>
        <v>1</v>
      </c>
      <c r="AG62" s="32">
        <f>VLOOKUP(C62,[2]SISMED!$C$2:$W$141,10,FALSE)</f>
        <v>1</v>
      </c>
      <c r="AH62" s="32">
        <f>VLOOKUP(C62,[2]SISMED!$C$2:$W$141,11,FALSE)</f>
        <v>1</v>
      </c>
      <c r="AI62" s="32">
        <f>VLOOKUP(C62,[2]SISMED!$C$2:$W$141,12,FALSE)</f>
        <v>1</v>
      </c>
      <c r="AJ62" s="32">
        <f>VLOOKUP(C62,[2]SISMED!$C$2:$W$141,13,FALSE)</f>
        <v>1</v>
      </c>
      <c r="AK62" s="32">
        <f>VLOOKUP(C62,[2]SISMED!$C$2:$W$141,14,FALSE)</f>
        <v>1</v>
      </c>
      <c r="AL62" s="32">
        <f>VLOOKUP(C62,[2]SISMED!$C$2:$W$141,15,FALSE)</f>
        <v>1</v>
      </c>
      <c r="AM62" s="32">
        <f>VLOOKUP(C62,[2]SISMED!$C$2:$W$141,16,FALSE)</f>
        <v>1</v>
      </c>
      <c r="AN62" s="32">
        <f>VLOOKUP(C62,[2]SISMED!$C$2:$W$141,17,FALSE)</f>
        <v>0</v>
      </c>
      <c r="AO62" s="32">
        <f>VLOOKUP(C62,[2]SISMED!$C$2:$W$141,18,FALSE)</f>
        <v>1</v>
      </c>
      <c r="AP62" s="32">
        <f>VLOOKUP(C62,[2]SISMED!$C$2:$W$141,19,FALSE)</f>
        <v>1</v>
      </c>
      <c r="AQ62" s="32">
        <f>VLOOKUP(C62,[2]SISMED!$C$2:$W$141,20,FALSE)</f>
        <v>16</v>
      </c>
      <c r="AR62" s="32">
        <f>VLOOKUP(C62,[2]SISMED!$C$2:$W$141,21,FALSE)</f>
        <v>100</v>
      </c>
      <c r="AS62" s="21" t="str">
        <f t="shared" si="0"/>
        <v>CUMPLE</v>
      </c>
    </row>
    <row r="63" spans="1:45" s="1" customFormat="1" ht="15.6" hidden="1" thickBot="1" x14ac:dyDescent="0.35">
      <c r="A63" s="8">
        <v>829</v>
      </c>
      <c r="B63" s="7" t="s">
        <v>29</v>
      </c>
      <c r="C63" s="20">
        <v>7185</v>
      </c>
      <c r="D63" s="7" t="s">
        <v>91</v>
      </c>
      <c r="E63" s="11" t="str">
        <f>VLOOKUP(C63,[1]Hoja1!$C$4:$E$487,3,FALSE)</f>
        <v>I-1</v>
      </c>
      <c r="F63" s="9">
        <v>1</v>
      </c>
      <c r="G63" s="6">
        <v>1</v>
      </c>
      <c r="H63" s="24">
        <v>0</v>
      </c>
      <c r="I63" s="10">
        <v>1</v>
      </c>
      <c r="J63" s="9">
        <v>1</v>
      </c>
      <c r="K63" s="6">
        <v>1</v>
      </c>
      <c r="L63" s="6">
        <v>1</v>
      </c>
      <c r="M63" s="6">
        <v>1</v>
      </c>
      <c r="N63" s="26">
        <v>1</v>
      </c>
      <c r="O63" s="10">
        <v>1</v>
      </c>
      <c r="P63" s="9">
        <v>1</v>
      </c>
      <c r="Q63" s="6">
        <v>1</v>
      </c>
      <c r="R63" s="6">
        <v>1</v>
      </c>
      <c r="S63" s="6">
        <v>1</v>
      </c>
      <c r="T63" s="6">
        <v>1</v>
      </c>
      <c r="U63" s="6">
        <v>0</v>
      </c>
      <c r="V63" s="24">
        <v>1</v>
      </c>
      <c r="W63" s="6">
        <v>1</v>
      </c>
      <c r="X63" s="29">
        <v>0</v>
      </c>
      <c r="Y63" s="31">
        <v>100</v>
      </c>
      <c r="Z63" s="21" t="e">
        <f>VLOOKUP(C63,[2]SISMED!$C$2:$W$141,3,FALSE)</f>
        <v>#N/A</v>
      </c>
      <c r="AA63" s="32" t="e">
        <f>VLOOKUP(C63,[2]SISMED!$C$2:$W$141,4,FALSE)</f>
        <v>#N/A</v>
      </c>
      <c r="AB63" s="32" t="e">
        <f>VLOOKUP(C63,[2]SISMED!$C$2:$W$141,5,FALSE)</f>
        <v>#N/A</v>
      </c>
      <c r="AC63" s="32" t="e">
        <f>VLOOKUP(C63,[2]SISMED!$C$2:$W$141,6,FALSE)</f>
        <v>#N/A</v>
      </c>
      <c r="AD63" s="32" t="e">
        <f>VLOOKUP(C63,[2]SISMED!$C$2:$W$141,7,FALSE)</f>
        <v>#N/A</v>
      </c>
      <c r="AE63" s="32" t="e">
        <f>VLOOKUP(C63,[2]SISMED!$C$2:$W$141,8,FALSE)</f>
        <v>#N/A</v>
      </c>
      <c r="AF63" s="32" t="e">
        <f>VLOOKUP(C63,[2]SISMED!$C$2:$W$141,9,FALSE)</f>
        <v>#N/A</v>
      </c>
      <c r="AG63" s="32" t="e">
        <f>VLOOKUP(C63,[2]SISMED!$C$2:$W$141,10,FALSE)</f>
        <v>#N/A</v>
      </c>
      <c r="AH63" s="32" t="e">
        <f>VLOOKUP(C63,[2]SISMED!$C$2:$W$141,11,FALSE)</f>
        <v>#N/A</v>
      </c>
      <c r="AI63" s="32" t="e">
        <f>VLOOKUP(C63,[2]SISMED!$C$2:$W$141,12,FALSE)</f>
        <v>#N/A</v>
      </c>
      <c r="AJ63" s="32" t="e">
        <f>VLOOKUP(C63,[2]SISMED!$C$2:$W$141,13,FALSE)</f>
        <v>#N/A</v>
      </c>
      <c r="AK63" s="32" t="e">
        <f>VLOOKUP(C63,[2]SISMED!$C$2:$W$141,14,FALSE)</f>
        <v>#N/A</v>
      </c>
      <c r="AL63" s="32" t="e">
        <f>VLOOKUP(C63,[2]SISMED!$C$2:$W$141,15,FALSE)</f>
        <v>#N/A</v>
      </c>
      <c r="AM63" s="32" t="e">
        <f>VLOOKUP(C63,[2]SISMED!$C$2:$W$141,16,FALSE)</f>
        <v>#N/A</v>
      </c>
      <c r="AN63" s="32" t="e">
        <f>VLOOKUP(C63,[2]SISMED!$C$2:$W$141,17,FALSE)</f>
        <v>#N/A</v>
      </c>
      <c r="AO63" s="32" t="e">
        <f>VLOOKUP(C63,[2]SISMED!$C$2:$W$141,18,FALSE)</f>
        <v>#N/A</v>
      </c>
      <c r="AP63" s="32" t="e">
        <f>VLOOKUP(C63,[2]SISMED!$C$2:$W$141,19,FALSE)</f>
        <v>#N/A</v>
      </c>
      <c r="AQ63" s="32" t="e">
        <f>VLOOKUP(C63,[2]SISMED!$C$2:$W$141,20,FALSE)</f>
        <v>#N/A</v>
      </c>
      <c r="AR63" s="32" t="e">
        <f>VLOOKUP(C63,[2]SISMED!$C$2:$W$141,21,FALSE)</f>
        <v>#N/A</v>
      </c>
      <c r="AS63" s="21" t="e">
        <f t="shared" si="0"/>
        <v>#N/A</v>
      </c>
    </row>
    <row r="64" spans="1:45" s="1" customFormat="1" ht="15.6" thickBot="1" x14ac:dyDescent="0.35">
      <c r="A64" s="8">
        <v>829</v>
      </c>
      <c r="B64" s="7" t="s">
        <v>29</v>
      </c>
      <c r="C64" s="20">
        <v>6879</v>
      </c>
      <c r="D64" s="7" t="s">
        <v>92</v>
      </c>
      <c r="E64" s="11" t="str">
        <f>VLOOKUP(C64,[1]Hoja1!$C$4:$E$487,3,FALSE)</f>
        <v>I-1</v>
      </c>
      <c r="F64" s="9">
        <v>1</v>
      </c>
      <c r="G64" s="6">
        <v>1</v>
      </c>
      <c r="H64" s="24">
        <v>0</v>
      </c>
      <c r="I64" s="10">
        <v>1</v>
      </c>
      <c r="J64" s="9">
        <v>1</v>
      </c>
      <c r="K64" s="6">
        <v>1</v>
      </c>
      <c r="L64" s="6">
        <v>1</v>
      </c>
      <c r="M64" s="6">
        <v>1</v>
      </c>
      <c r="N64" s="26">
        <v>1</v>
      </c>
      <c r="O64" s="10">
        <v>1</v>
      </c>
      <c r="P64" s="9">
        <v>1</v>
      </c>
      <c r="Q64" s="6">
        <v>1</v>
      </c>
      <c r="R64" s="6">
        <v>1</v>
      </c>
      <c r="S64" s="6">
        <v>1</v>
      </c>
      <c r="T64" s="6">
        <v>1</v>
      </c>
      <c r="U64" s="6">
        <v>1</v>
      </c>
      <c r="V64" s="24">
        <v>1</v>
      </c>
      <c r="W64" s="6">
        <v>1</v>
      </c>
      <c r="X64" s="29">
        <v>0</v>
      </c>
      <c r="Y64" s="31">
        <v>100</v>
      </c>
      <c r="Z64" s="21">
        <f>VLOOKUP(C64,[2]SISMED!$C$2:$W$141,3,FALSE)</f>
        <v>1</v>
      </c>
      <c r="AA64" s="32">
        <f>VLOOKUP(C64,[2]SISMED!$C$2:$W$141,4,FALSE)</f>
        <v>1</v>
      </c>
      <c r="AB64" s="32">
        <f>VLOOKUP(C64,[2]SISMED!$C$2:$W$141,5,FALSE)</f>
        <v>1</v>
      </c>
      <c r="AC64" s="32">
        <f>VLOOKUP(C64,[2]SISMED!$C$2:$W$141,6,FALSE)</f>
        <v>1</v>
      </c>
      <c r="AD64" s="32">
        <f>VLOOKUP(C64,[2]SISMED!$C$2:$W$141,7,FALSE)</f>
        <v>1</v>
      </c>
      <c r="AE64" s="32">
        <f>VLOOKUP(C64,[2]SISMED!$C$2:$W$141,8,FALSE)</f>
        <v>1</v>
      </c>
      <c r="AF64" s="32">
        <f>VLOOKUP(C64,[2]SISMED!$C$2:$W$141,9,FALSE)</f>
        <v>1</v>
      </c>
      <c r="AG64" s="32">
        <f>VLOOKUP(C64,[2]SISMED!$C$2:$W$141,10,FALSE)</f>
        <v>1</v>
      </c>
      <c r="AH64" s="32">
        <f>VLOOKUP(C64,[2]SISMED!$C$2:$W$141,11,FALSE)</f>
        <v>1</v>
      </c>
      <c r="AI64" s="32">
        <f>VLOOKUP(C64,[2]SISMED!$C$2:$W$141,12,FALSE)</f>
        <v>1</v>
      </c>
      <c r="AJ64" s="32">
        <f>VLOOKUP(C64,[2]SISMED!$C$2:$W$141,13,FALSE)</f>
        <v>1</v>
      </c>
      <c r="AK64" s="32">
        <f>VLOOKUP(C64,[2]SISMED!$C$2:$W$141,14,FALSE)</f>
        <v>1</v>
      </c>
      <c r="AL64" s="32">
        <f>VLOOKUP(C64,[2]SISMED!$C$2:$W$141,15,FALSE)</f>
        <v>1</v>
      </c>
      <c r="AM64" s="32">
        <f>VLOOKUP(C64,[2]SISMED!$C$2:$W$141,16,FALSE)</f>
        <v>1</v>
      </c>
      <c r="AN64" s="32">
        <f>VLOOKUP(C64,[2]SISMED!$C$2:$W$141,17,FALSE)</f>
        <v>0</v>
      </c>
      <c r="AO64" s="32">
        <f>VLOOKUP(C64,[2]SISMED!$C$2:$W$141,18,FALSE)</f>
        <v>1</v>
      </c>
      <c r="AP64" s="32">
        <f>VLOOKUP(C64,[2]SISMED!$C$2:$W$141,19,FALSE)</f>
        <v>1</v>
      </c>
      <c r="AQ64" s="32">
        <f>VLOOKUP(C64,[2]SISMED!$C$2:$W$141,20,FALSE)</f>
        <v>16</v>
      </c>
      <c r="AR64" s="32">
        <f>VLOOKUP(C64,[2]SISMED!$C$2:$W$141,21,FALSE)</f>
        <v>100</v>
      </c>
      <c r="AS64" s="21" t="str">
        <f t="shared" si="0"/>
        <v>CUMPLE</v>
      </c>
    </row>
    <row r="65" spans="1:45" s="1" customFormat="1" ht="15.6" thickBot="1" x14ac:dyDescent="0.35">
      <c r="A65" s="8">
        <v>829</v>
      </c>
      <c r="B65" s="7" t="s">
        <v>29</v>
      </c>
      <c r="C65" s="20">
        <v>496</v>
      </c>
      <c r="D65" s="7" t="s">
        <v>93</v>
      </c>
      <c r="E65" s="11" t="str">
        <f>VLOOKUP(C65,[1]Hoja1!$C$4:$E$487,3,FALSE)</f>
        <v>I-2</v>
      </c>
      <c r="F65" s="9">
        <v>1</v>
      </c>
      <c r="G65" s="6">
        <v>1</v>
      </c>
      <c r="H65" s="24">
        <v>0</v>
      </c>
      <c r="I65" s="10">
        <v>1</v>
      </c>
      <c r="J65" s="9">
        <v>1</v>
      </c>
      <c r="K65" s="6">
        <v>1</v>
      </c>
      <c r="L65" s="6">
        <v>1</v>
      </c>
      <c r="M65" s="6">
        <v>1</v>
      </c>
      <c r="N65" s="26">
        <v>1</v>
      </c>
      <c r="O65" s="10">
        <v>1</v>
      </c>
      <c r="P65" s="9">
        <v>1</v>
      </c>
      <c r="Q65" s="6">
        <v>1</v>
      </c>
      <c r="R65" s="6">
        <v>0</v>
      </c>
      <c r="S65" s="6">
        <v>1</v>
      </c>
      <c r="T65" s="6">
        <v>1</v>
      </c>
      <c r="U65" s="6">
        <v>1</v>
      </c>
      <c r="V65" s="24">
        <v>1</v>
      </c>
      <c r="W65" s="6">
        <v>1</v>
      </c>
      <c r="X65" s="29">
        <v>0</v>
      </c>
      <c r="Y65" s="31">
        <v>93.3</v>
      </c>
      <c r="Z65" s="21">
        <f>VLOOKUP(C65,[2]SISMED!$C$2:$W$141,3,FALSE)</f>
        <v>1</v>
      </c>
      <c r="AA65" s="32">
        <f>VLOOKUP(C65,[2]SISMED!$C$2:$W$141,4,FALSE)</f>
        <v>1</v>
      </c>
      <c r="AB65" s="32">
        <f>VLOOKUP(C65,[2]SISMED!$C$2:$W$141,5,FALSE)</f>
        <v>1</v>
      </c>
      <c r="AC65" s="32">
        <f>VLOOKUP(C65,[2]SISMED!$C$2:$W$141,6,FALSE)</f>
        <v>1</v>
      </c>
      <c r="AD65" s="32">
        <f>VLOOKUP(C65,[2]SISMED!$C$2:$W$141,7,FALSE)</f>
        <v>1</v>
      </c>
      <c r="AE65" s="32">
        <f>VLOOKUP(C65,[2]SISMED!$C$2:$W$141,8,FALSE)</f>
        <v>1</v>
      </c>
      <c r="AF65" s="32">
        <f>VLOOKUP(C65,[2]SISMED!$C$2:$W$141,9,FALSE)</f>
        <v>1</v>
      </c>
      <c r="AG65" s="32">
        <f>VLOOKUP(C65,[2]SISMED!$C$2:$W$141,10,FALSE)</f>
        <v>1</v>
      </c>
      <c r="AH65" s="32">
        <f>VLOOKUP(C65,[2]SISMED!$C$2:$W$141,11,FALSE)</f>
        <v>1</v>
      </c>
      <c r="AI65" s="32">
        <f>VLOOKUP(C65,[2]SISMED!$C$2:$W$141,12,FALSE)</f>
        <v>1</v>
      </c>
      <c r="AJ65" s="32">
        <f>VLOOKUP(C65,[2]SISMED!$C$2:$W$141,13,FALSE)</f>
        <v>1</v>
      </c>
      <c r="AK65" s="32">
        <f>VLOOKUP(C65,[2]SISMED!$C$2:$W$141,14,FALSE)</f>
        <v>1</v>
      </c>
      <c r="AL65" s="32">
        <f>VLOOKUP(C65,[2]SISMED!$C$2:$W$141,15,FALSE)</f>
        <v>1</v>
      </c>
      <c r="AM65" s="32">
        <f>VLOOKUP(C65,[2]SISMED!$C$2:$W$141,16,FALSE)</f>
        <v>1</v>
      </c>
      <c r="AN65" s="32">
        <f>VLOOKUP(C65,[2]SISMED!$C$2:$W$141,17,FALSE)</f>
        <v>0</v>
      </c>
      <c r="AO65" s="32">
        <f>VLOOKUP(C65,[2]SISMED!$C$2:$W$141,18,FALSE)</f>
        <v>1</v>
      </c>
      <c r="AP65" s="32">
        <f>VLOOKUP(C65,[2]SISMED!$C$2:$W$141,19,FALSE)</f>
        <v>1</v>
      </c>
      <c r="AQ65" s="32">
        <f>VLOOKUP(C65,[2]SISMED!$C$2:$W$141,20,FALSE)</f>
        <v>16</v>
      </c>
      <c r="AR65" s="32">
        <f>VLOOKUP(C65,[2]SISMED!$C$2:$W$141,21,FALSE)</f>
        <v>100</v>
      </c>
      <c r="AS65" s="21" t="str">
        <f t="shared" si="0"/>
        <v>CUMPLE</v>
      </c>
    </row>
    <row r="66" spans="1:45" s="1" customFormat="1" ht="15.6" thickBot="1" x14ac:dyDescent="0.35">
      <c r="A66" s="8">
        <v>829</v>
      </c>
      <c r="B66" s="7" t="s">
        <v>29</v>
      </c>
      <c r="C66" s="20">
        <v>466</v>
      </c>
      <c r="D66" s="7" t="s">
        <v>94</v>
      </c>
      <c r="E66" s="11" t="str">
        <f>VLOOKUP(C66,[1]Hoja1!$C$4:$E$487,3,FALSE)</f>
        <v>I-1</v>
      </c>
      <c r="F66" s="9">
        <v>1</v>
      </c>
      <c r="G66" s="6">
        <v>1</v>
      </c>
      <c r="H66" s="24">
        <v>0</v>
      </c>
      <c r="I66" s="10">
        <v>1</v>
      </c>
      <c r="J66" s="9">
        <v>1</v>
      </c>
      <c r="K66" s="6">
        <v>1</v>
      </c>
      <c r="L66" s="6">
        <v>1</v>
      </c>
      <c r="M66" s="6">
        <v>1</v>
      </c>
      <c r="N66" s="26">
        <v>1</v>
      </c>
      <c r="O66" s="10">
        <v>1</v>
      </c>
      <c r="P66" s="9">
        <v>1</v>
      </c>
      <c r="Q66" s="6">
        <v>1</v>
      </c>
      <c r="R66" s="6">
        <v>1</v>
      </c>
      <c r="S66" s="6">
        <v>0</v>
      </c>
      <c r="T66" s="6">
        <v>1</v>
      </c>
      <c r="U66" s="6">
        <v>1</v>
      </c>
      <c r="V66" s="24">
        <v>1</v>
      </c>
      <c r="W66" s="6">
        <v>1</v>
      </c>
      <c r="X66" s="29">
        <v>1</v>
      </c>
      <c r="Y66" s="31">
        <v>100</v>
      </c>
      <c r="Z66" s="21">
        <f>VLOOKUP(C66,[2]SISMED!$C$2:$W$141,3,FALSE)</f>
        <v>1</v>
      </c>
      <c r="AA66" s="32">
        <f>VLOOKUP(C66,[2]SISMED!$C$2:$W$141,4,FALSE)</f>
        <v>1</v>
      </c>
      <c r="AB66" s="32">
        <f>VLOOKUP(C66,[2]SISMED!$C$2:$W$141,5,FALSE)</f>
        <v>1</v>
      </c>
      <c r="AC66" s="32">
        <f>VLOOKUP(C66,[2]SISMED!$C$2:$W$141,6,FALSE)</f>
        <v>1</v>
      </c>
      <c r="AD66" s="32">
        <f>VLOOKUP(C66,[2]SISMED!$C$2:$W$141,7,FALSE)</f>
        <v>1</v>
      </c>
      <c r="AE66" s="32">
        <f>VLOOKUP(C66,[2]SISMED!$C$2:$W$141,8,FALSE)</f>
        <v>1</v>
      </c>
      <c r="AF66" s="32">
        <f>VLOOKUP(C66,[2]SISMED!$C$2:$W$141,9,FALSE)</f>
        <v>1</v>
      </c>
      <c r="AG66" s="32">
        <f>VLOOKUP(C66,[2]SISMED!$C$2:$W$141,10,FALSE)</f>
        <v>1</v>
      </c>
      <c r="AH66" s="32">
        <f>VLOOKUP(C66,[2]SISMED!$C$2:$W$141,11,FALSE)</f>
        <v>1</v>
      </c>
      <c r="AI66" s="32">
        <f>VLOOKUP(C66,[2]SISMED!$C$2:$W$141,12,FALSE)</f>
        <v>1</v>
      </c>
      <c r="AJ66" s="32">
        <f>VLOOKUP(C66,[2]SISMED!$C$2:$W$141,13,FALSE)</f>
        <v>1</v>
      </c>
      <c r="AK66" s="32">
        <f>VLOOKUP(C66,[2]SISMED!$C$2:$W$141,14,FALSE)</f>
        <v>1</v>
      </c>
      <c r="AL66" s="32">
        <f>VLOOKUP(C66,[2]SISMED!$C$2:$W$141,15,FALSE)</f>
        <v>1</v>
      </c>
      <c r="AM66" s="32">
        <f>VLOOKUP(C66,[2]SISMED!$C$2:$W$141,16,FALSE)</f>
        <v>1</v>
      </c>
      <c r="AN66" s="32">
        <f>VLOOKUP(C66,[2]SISMED!$C$2:$W$141,17,FALSE)</f>
        <v>0</v>
      </c>
      <c r="AO66" s="32">
        <f>VLOOKUP(C66,[2]SISMED!$C$2:$W$141,18,FALSE)</f>
        <v>1</v>
      </c>
      <c r="AP66" s="32">
        <f>VLOOKUP(C66,[2]SISMED!$C$2:$W$141,19,FALSE)</f>
        <v>1</v>
      </c>
      <c r="AQ66" s="32">
        <f>VLOOKUP(C66,[2]SISMED!$C$2:$W$141,20,FALSE)</f>
        <v>16</v>
      </c>
      <c r="AR66" s="32">
        <f>VLOOKUP(C66,[2]SISMED!$C$2:$W$141,21,FALSE)</f>
        <v>100</v>
      </c>
      <c r="AS66" s="21" t="str">
        <f t="shared" si="0"/>
        <v>CUMPLE</v>
      </c>
    </row>
    <row r="67" spans="1:45" s="1" customFormat="1" ht="15" x14ac:dyDescent="0.3">
      <c r="A67" s="8">
        <v>829</v>
      </c>
      <c r="B67" s="7" t="s">
        <v>29</v>
      </c>
      <c r="C67" s="20">
        <v>513</v>
      </c>
      <c r="D67" s="7" t="s">
        <v>95</v>
      </c>
      <c r="E67" s="11" t="str">
        <f>VLOOKUP(C67,[1]Hoja1!$C$4:$E$487,3,FALSE)</f>
        <v>I-1</v>
      </c>
      <c r="F67" s="9">
        <v>1</v>
      </c>
      <c r="G67" s="6">
        <v>1</v>
      </c>
      <c r="H67" s="24">
        <v>0</v>
      </c>
      <c r="I67" s="10">
        <v>1</v>
      </c>
      <c r="J67" s="9">
        <v>1</v>
      </c>
      <c r="K67" s="6">
        <v>1</v>
      </c>
      <c r="L67" s="6">
        <v>1</v>
      </c>
      <c r="M67" s="6">
        <v>1</v>
      </c>
      <c r="N67" s="26">
        <v>1</v>
      </c>
      <c r="O67" s="10">
        <v>1</v>
      </c>
      <c r="P67" s="9">
        <v>1</v>
      </c>
      <c r="Q67" s="6">
        <v>1</v>
      </c>
      <c r="R67" s="6">
        <v>1</v>
      </c>
      <c r="S67" s="6">
        <v>1</v>
      </c>
      <c r="T67" s="6">
        <v>1</v>
      </c>
      <c r="U67" s="6">
        <v>1</v>
      </c>
      <c r="V67" s="24">
        <v>1</v>
      </c>
      <c r="W67" s="6">
        <v>1</v>
      </c>
      <c r="X67" s="29">
        <v>0</v>
      </c>
      <c r="Y67" s="31">
        <v>100</v>
      </c>
      <c r="Z67" s="21">
        <f>VLOOKUP(C67,[2]SISMED!$C$2:$W$141,3,FALSE)</f>
        <v>1</v>
      </c>
      <c r="AA67" s="32">
        <f>VLOOKUP(C67,[2]SISMED!$C$2:$W$141,4,FALSE)</f>
        <v>1</v>
      </c>
      <c r="AB67" s="32">
        <f>VLOOKUP(C67,[2]SISMED!$C$2:$W$141,5,FALSE)</f>
        <v>1</v>
      </c>
      <c r="AC67" s="32">
        <f>VLOOKUP(C67,[2]SISMED!$C$2:$W$141,6,FALSE)</f>
        <v>1</v>
      </c>
      <c r="AD67" s="32">
        <f>VLOOKUP(C67,[2]SISMED!$C$2:$W$141,7,FALSE)</f>
        <v>1</v>
      </c>
      <c r="AE67" s="32">
        <f>VLOOKUP(C67,[2]SISMED!$C$2:$W$141,8,FALSE)</f>
        <v>1</v>
      </c>
      <c r="AF67" s="32">
        <f>VLOOKUP(C67,[2]SISMED!$C$2:$W$141,9,FALSE)</f>
        <v>1</v>
      </c>
      <c r="AG67" s="32">
        <f>VLOOKUP(C67,[2]SISMED!$C$2:$W$141,10,FALSE)</f>
        <v>1</v>
      </c>
      <c r="AH67" s="32">
        <f>VLOOKUP(C67,[2]SISMED!$C$2:$W$141,11,FALSE)</f>
        <v>1</v>
      </c>
      <c r="AI67" s="32">
        <f>VLOOKUP(C67,[2]SISMED!$C$2:$W$141,12,FALSE)</f>
        <v>1</v>
      </c>
      <c r="AJ67" s="32">
        <f>VLOOKUP(C67,[2]SISMED!$C$2:$W$141,13,FALSE)</f>
        <v>1</v>
      </c>
      <c r="AK67" s="32">
        <f>VLOOKUP(C67,[2]SISMED!$C$2:$W$141,14,FALSE)</f>
        <v>1</v>
      </c>
      <c r="AL67" s="32">
        <f>VLOOKUP(C67,[2]SISMED!$C$2:$W$141,15,FALSE)</f>
        <v>1</v>
      </c>
      <c r="AM67" s="32">
        <f>VLOOKUP(C67,[2]SISMED!$C$2:$W$141,16,FALSE)</f>
        <v>1</v>
      </c>
      <c r="AN67" s="32">
        <f>VLOOKUP(C67,[2]SISMED!$C$2:$W$141,17,FALSE)</f>
        <v>0</v>
      </c>
      <c r="AO67" s="32">
        <f>VLOOKUP(C67,[2]SISMED!$C$2:$W$141,18,FALSE)</f>
        <v>1</v>
      </c>
      <c r="AP67" s="32">
        <f>VLOOKUP(C67,[2]SISMED!$C$2:$W$141,19,FALSE)</f>
        <v>1</v>
      </c>
      <c r="AQ67" s="32">
        <f>VLOOKUP(C67,[2]SISMED!$C$2:$W$141,20,FALSE)</f>
        <v>16</v>
      </c>
      <c r="AR67" s="32">
        <f>VLOOKUP(C67,[2]SISMED!$C$2:$W$141,21,FALSE)</f>
        <v>100</v>
      </c>
      <c r="AS67" s="21" t="str">
        <f t="shared" si="0"/>
        <v>CUMPLE</v>
      </c>
    </row>
    <row r="68" spans="1:45" s="1" customFormat="1" ht="15.6" thickBot="1" x14ac:dyDescent="0.35">
      <c r="A68" s="8">
        <v>829</v>
      </c>
      <c r="B68" s="7" t="s">
        <v>29</v>
      </c>
      <c r="C68" s="20">
        <v>10502</v>
      </c>
      <c r="D68" s="7" t="s">
        <v>96</v>
      </c>
      <c r="E68" s="12"/>
      <c r="F68" s="9">
        <v>1</v>
      </c>
      <c r="G68" s="6">
        <v>1</v>
      </c>
      <c r="H68" s="6">
        <v>0</v>
      </c>
      <c r="I68" s="10">
        <v>1</v>
      </c>
      <c r="J68" s="9">
        <v>1</v>
      </c>
      <c r="K68" s="6">
        <v>1</v>
      </c>
      <c r="L68" s="6">
        <v>1</v>
      </c>
      <c r="M68" s="6">
        <v>1</v>
      </c>
      <c r="N68" s="26">
        <v>1</v>
      </c>
      <c r="O68" s="10">
        <v>1</v>
      </c>
      <c r="P68" s="9">
        <v>0</v>
      </c>
      <c r="Q68" s="6">
        <v>1</v>
      </c>
      <c r="R68" s="6">
        <v>1</v>
      </c>
      <c r="S68" s="6">
        <v>1</v>
      </c>
      <c r="T68" s="6">
        <v>0</v>
      </c>
      <c r="U68" s="6">
        <v>1</v>
      </c>
      <c r="V68" s="6">
        <v>1</v>
      </c>
      <c r="W68" s="6">
        <v>1</v>
      </c>
      <c r="X68" s="30">
        <v>0</v>
      </c>
      <c r="Y68" s="31">
        <v>93.3</v>
      </c>
      <c r="Z68" s="21">
        <f>VLOOKUP(C68,[2]SISMED!$C$2:$W$141,3,FALSE)</f>
        <v>1</v>
      </c>
      <c r="AA68" s="32">
        <f>VLOOKUP(C68,[2]SISMED!$C$2:$W$141,4,FALSE)</f>
        <v>1</v>
      </c>
      <c r="AB68" s="32">
        <f>VLOOKUP(C68,[2]SISMED!$C$2:$W$141,5,FALSE)</f>
        <v>1</v>
      </c>
      <c r="AC68" s="32">
        <f>VLOOKUP(C68,[2]SISMED!$C$2:$W$141,6,FALSE)</f>
        <v>1</v>
      </c>
      <c r="AD68" s="32">
        <f>VLOOKUP(C68,[2]SISMED!$C$2:$W$141,7,FALSE)</f>
        <v>1</v>
      </c>
      <c r="AE68" s="32">
        <f>VLOOKUP(C68,[2]SISMED!$C$2:$W$141,8,FALSE)</f>
        <v>1</v>
      </c>
      <c r="AF68" s="32">
        <f>VLOOKUP(C68,[2]SISMED!$C$2:$W$141,9,FALSE)</f>
        <v>1</v>
      </c>
      <c r="AG68" s="32">
        <f>VLOOKUP(C68,[2]SISMED!$C$2:$W$141,10,FALSE)</f>
        <v>1</v>
      </c>
      <c r="AH68" s="32">
        <f>VLOOKUP(C68,[2]SISMED!$C$2:$W$141,11,FALSE)</f>
        <v>1</v>
      </c>
      <c r="AI68" s="32">
        <f>VLOOKUP(C68,[2]SISMED!$C$2:$W$141,12,FALSE)</f>
        <v>1</v>
      </c>
      <c r="AJ68" s="32">
        <f>VLOOKUP(C68,[2]SISMED!$C$2:$W$141,13,FALSE)</f>
        <v>1</v>
      </c>
      <c r="AK68" s="32">
        <f>VLOOKUP(C68,[2]SISMED!$C$2:$W$141,14,FALSE)</f>
        <v>1</v>
      </c>
      <c r="AL68" s="32">
        <f>VLOOKUP(C68,[2]SISMED!$C$2:$W$141,15,FALSE)</f>
        <v>1</v>
      </c>
      <c r="AM68" s="32">
        <f>VLOOKUP(C68,[2]SISMED!$C$2:$W$141,16,FALSE)</f>
        <v>1</v>
      </c>
      <c r="AN68" s="32">
        <f>VLOOKUP(C68,[2]SISMED!$C$2:$W$141,17,FALSE)</f>
        <v>0</v>
      </c>
      <c r="AO68" s="32">
        <f>VLOOKUP(C68,[2]SISMED!$C$2:$W$141,18,FALSE)</f>
        <v>1</v>
      </c>
      <c r="AP68" s="32">
        <f>VLOOKUP(C68,[2]SISMED!$C$2:$W$141,19,FALSE)</f>
        <v>1</v>
      </c>
      <c r="AQ68" s="32">
        <f>VLOOKUP(C68,[2]SISMED!$C$2:$W$141,20,FALSE)</f>
        <v>16</v>
      </c>
      <c r="AR68" s="32">
        <f>VLOOKUP(C68,[2]SISMED!$C$2:$W$141,21,FALSE)</f>
        <v>100</v>
      </c>
      <c r="AS68" s="21" t="str">
        <f t="shared" si="0"/>
        <v>CUMPLE</v>
      </c>
    </row>
    <row r="69" spans="1:45" s="1" customFormat="1" ht="15.6" hidden="1" thickBot="1" x14ac:dyDescent="0.35">
      <c r="A69" s="8">
        <v>829</v>
      </c>
      <c r="B69" s="7" t="s">
        <v>29</v>
      </c>
      <c r="C69" s="20">
        <v>432</v>
      </c>
      <c r="D69" s="7" t="s">
        <v>97</v>
      </c>
      <c r="E69" s="12"/>
      <c r="F69" s="9">
        <v>1</v>
      </c>
      <c r="G69" s="6">
        <v>1</v>
      </c>
      <c r="H69" s="6">
        <v>1</v>
      </c>
      <c r="I69" s="10">
        <v>1</v>
      </c>
      <c r="J69" s="9">
        <v>1</v>
      </c>
      <c r="K69" s="6">
        <v>1</v>
      </c>
      <c r="L69" s="6">
        <v>1</v>
      </c>
      <c r="M69" s="6">
        <v>1</v>
      </c>
      <c r="N69" s="6">
        <v>1</v>
      </c>
      <c r="O69" s="10">
        <v>1</v>
      </c>
      <c r="P69" s="9">
        <v>1</v>
      </c>
      <c r="Q69" s="6">
        <v>1</v>
      </c>
      <c r="R69" s="6">
        <v>1</v>
      </c>
      <c r="S69" s="6">
        <v>1</v>
      </c>
      <c r="T69" s="6">
        <v>1</v>
      </c>
      <c r="U69" s="6">
        <v>1</v>
      </c>
      <c r="V69" s="6">
        <v>1</v>
      </c>
      <c r="W69" s="6">
        <v>1</v>
      </c>
      <c r="X69" s="30">
        <v>1</v>
      </c>
      <c r="Y69" s="31">
        <v>100</v>
      </c>
      <c r="Z69" s="21" t="e">
        <f>VLOOKUP(C69,[2]SISMED!$C$2:$W$141,3,FALSE)</f>
        <v>#N/A</v>
      </c>
      <c r="AA69" s="32" t="e">
        <f>VLOOKUP(C69,[2]SISMED!$C$2:$W$141,4,FALSE)</f>
        <v>#N/A</v>
      </c>
      <c r="AB69" s="32" t="e">
        <f>VLOOKUP(C69,[2]SISMED!$C$2:$W$141,5,FALSE)</f>
        <v>#N/A</v>
      </c>
      <c r="AC69" s="32" t="e">
        <f>VLOOKUP(C69,[2]SISMED!$C$2:$W$141,6,FALSE)</f>
        <v>#N/A</v>
      </c>
      <c r="AD69" s="32" t="e">
        <f>VLOOKUP(C69,[2]SISMED!$C$2:$W$141,7,FALSE)</f>
        <v>#N/A</v>
      </c>
      <c r="AE69" s="32" t="e">
        <f>VLOOKUP(C69,[2]SISMED!$C$2:$W$141,8,FALSE)</f>
        <v>#N/A</v>
      </c>
      <c r="AF69" s="32" t="e">
        <f>VLOOKUP(C69,[2]SISMED!$C$2:$W$141,9,FALSE)</f>
        <v>#N/A</v>
      </c>
      <c r="AG69" s="32" t="e">
        <f>VLOOKUP(C69,[2]SISMED!$C$2:$W$141,10,FALSE)</f>
        <v>#N/A</v>
      </c>
      <c r="AH69" s="32" t="e">
        <f>VLOOKUP(C69,[2]SISMED!$C$2:$W$141,11,FALSE)</f>
        <v>#N/A</v>
      </c>
      <c r="AI69" s="32" t="e">
        <f>VLOOKUP(C69,[2]SISMED!$C$2:$W$141,12,FALSE)</f>
        <v>#N/A</v>
      </c>
      <c r="AJ69" s="32" t="e">
        <f>VLOOKUP(C69,[2]SISMED!$C$2:$W$141,13,FALSE)</f>
        <v>#N/A</v>
      </c>
      <c r="AK69" s="32" t="e">
        <f>VLOOKUP(C69,[2]SISMED!$C$2:$W$141,14,FALSE)</f>
        <v>#N/A</v>
      </c>
      <c r="AL69" s="32" t="e">
        <f>VLOOKUP(C69,[2]SISMED!$C$2:$W$141,15,FALSE)</f>
        <v>#N/A</v>
      </c>
      <c r="AM69" s="32" t="e">
        <f>VLOOKUP(C69,[2]SISMED!$C$2:$W$141,16,FALSE)</f>
        <v>#N/A</v>
      </c>
      <c r="AN69" s="32" t="e">
        <f>VLOOKUP(C69,[2]SISMED!$C$2:$W$141,17,FALSE)</f>
        <v>#N/A</v>
      </c>
      <c r="AO69" s="32" t="e">
        <f>VLOOKUP(C69,[2]SISMED!$C$2:$W$141,18,FALSE)</f>
        <v>#N/A</v>
      </c>
      <c r="AP69" s="32" t="e">
        <f>VLOOKUP(C69,[2]SISMED!$C$2:$W$141,19,FALSE)</f>
        <v>#N/A</v>
      </c>
      <c r="AQ69" s="32" t="e">
        <f>VLOOKUP(C69,[2]SISMED!$C$2:$W$141,20,FALSE)</f>
        <v>#N/A</v>
      </c>
      <c r="AR69" s="32" t="e">
        <f>VLOOKUP(C69,[2]SISMED!$C$2:$W$141,21,FALSE)</f>
        <v>#N/A</v>
      </c>
      <c r="AS69" s="21" t="e">
        <f t="shared" ref="AS69:AS132" si="1">IF(AND(Y69&gt;=85,AR69&gt;=85),"CUMPLE","NO CUMPLE")</f>
        <v>#N/A</v>
      </c>
    </row>
    <row r="70" spans="1:45" s="1" customFormat="1" ht="15.6" thickBot="1" x14ac:dyDescent="0.35">
      <c r="A70" s="8">
        <v>829</v>
      </c>
      <c r="B70" s="7" t="s">
        <v>29</v>
      </c>
      <c r="C70" s="20">
        <v>471</v>
      </c>
      <c r="D70" s="7" t="s">
        <v>98</v>
      </c>
      <c r="E70" s="11" t="str">
        <f>VLOOKUP(C70,[1]Hoja1!$C$4:$E$487,3,FALSE)</f>
        <v>I-2</v>
      </c>
      <c r="F70" s="9">
        <v>1</v>
      </c>
      <c r="G70" s="6">
        <v>1</v>
      </c>
      <c r="H70" s="24">
        <v>0</v>
      </c>
      <c r="I70" s="10">
        <v>1</v>
      </c>
      <c r="J70" s="9">
        <v>1</v>
      </c>
      <c r="K70" s="6">
        <v>1</v>
      </c>
      <c r="L70" s="6">
        <v>1</v>
      </c>
      <c r="M70" s="6">
        <v>1</v>
      </c>
      <c r="N70" s="26">
        <v>1</v>
      </c>
      <c r="O70" s="10">
        <v>1</v>
      </c>
      <c r="P70" s="9">
        <v>1</v>
      </c>
      <c r="Q70" s="6">
        <v>1</v>
      </c>
      <c r="R70" s="6">
        <v>1</v>
      </c>
      <c r="S70" s="6">
        <v>1</v>
      </c>
      <c r="T70" s="6">
        <v>1</v>
      </c>
      <c r="U70" s="6">
        <v>1</v>
      </c>
      <c r="V70" s="24">
        <v>1</v>
      </c>
      <c r="W70" s="6">
        <v>1</v>
      </c>
      <c r="X70" s="29">
        <v>0</v>
      </c>
      <c r="Y70" s="31">
        <v>100</v>
      </c>
      <c r="Z70" s="21">
        <f>VLOOKUP(C70,[2]SISMED!$C$2:$W$141,3,FALSE)</f>
        <v>1</v>
      </c>
      <c r="AA70" s="32">
        <f>VLOOKUP(C70,[2]SISMED!$C$2:$W$141,4,FALSE)</f>
        <v>1</v>
      </c>
      <c r="AB70" s="32">
        <f>VLOOKUP(C70,[2]SISMED!$C$2:$W$141,5,FALSE)</f>
        <v>1</v>
      </c>
      <c r="AC70" s="32">
        <f>VLOOKUP(C70,[2]SISMED!$C$2:$W$141,6,FALSE)</f>
        <v>1</v>
      </c>
      <c r="AD70" s="32">
        <f>VLOOKUP(C70,[2]SISMED!$C$2:$W$141,7,FALSE)</f>
        <v>1</v>
      </c>
      <c r="AE70" s="32">
        <f>VLOOKUP(C70,[2]SISMED!$C$2:$W$141,8,FALSE)</f>
        <v>1</v>
      </c>
      <c r="AF70" s="32">
        <f>VLOOKUP(C70,[2]SISMED!$C$2:$W$141,9,FALSE)</f>
        <v>1</v>
      </c>
      <c r="AG70" s="32">
        <f>VLOOKUP(C70,[2]SISMED!$C$2:$W$141,10,FALSE)</f>
        <v>1</v>
      </c>
      <c r="AH70" s="32">
        <f>VLOOKUP(C70,[2]SISMED!$C$2:$W$141,11,FALSE)</f>
        <v>1</v>
      </c>
      <c r="AI70" s="32">
        <f>VLOOKUP(C70,[2]SISMED!$C$2:$W$141,12,FALSE)</f>
        <v>1</v>
      </c>
      <c r="AJ70" s="32">
        <f>VLOOKUP(C70,[2]SISMED!$C$2:$W$141,13,FALSE)</f>
        <v>1</v>
      </c>
      <c r="AK70" s="32">
        <f>VLOOKUP(C70,[2]SISMED!$C$2:$W$141,14,FALSE)</f>
        <v>1</v>
      </c>
      <c r="AL70" s="32">
        <f>VLOOKUP(C70,[2]SISMED!$C$2:$W$141,15,FALSE)</f>
        <v>1</v>
      </c>
      <c r="AM70" s="32">
        <f>VLOOKUP(C70,[2]SISMED!$C$2:$W$141,16,FALSE)</f>
        <v>1</v>
      </c>
      <c r="AN70" s="32">
        <f>VLOOKUP(C70,[2]SISMED!$C$2:$W$141,17,FALSE)</f>
        <v>0</v>
      </c>
      <c r="AO70" s="32">
        <f>VLOOKUP(C70,[2]SISMED!$C$2:$W$141,18,FALSE)</f>
        <v>1</v>
      </c>
      <c r="AP70" s="32">
        <f>VLOOKUP(C70,[2]SISMED!$C$2:$W$141,19,FALSE)</f>
        <v>1</v>
      </c>
      <c r="AQ70" s="32">
        <f>VLOOKUP(C70,[2]SISMED!$C$2:$W$141,20,FALSE)</f>
        <v>16</v>
      </c>
      <c r="AR70" s="32">
        <f>VLOOKUP(C70,[2]SISMED!$C$2:$W$141,21,FALSE)</f>
        <v>100</v>
      </c>
      <c r="AS70" s="21" t="str">
        <f t="shared" si="1"/>
        <v>CUMPLE</v>
      </c>
    </row>
    <row r="71" spans="1:45" s="1" customFormat="1" ht="15.6" thickBot="1" x14ac:dyDescent="0.35">
      <c r="A71" s="8">
        <v>829</v>
      </c>
      <c r="B71" s="7" t="s">
        <v>29</v>
      </c>
      <c r="C71" s="20">
        <v>517</v>
      </c>
      <c r="D71" s="7" t="s">
        <v>99</v>
      </c>
      <c r="E71" s="11" t="str">
        <f>VLOOKUP(C71,[1]Hoja1!$C$4:$E$487,3,FALSE)</f>
        <v>I-3</v>
      </c>
      <c r="F71" s="9">
        <v>1</v>
      </c>
      <c r="G71" s="6">
        <v>1</v>
      </c>
      <c r="H71" s="24">
        <v>1</v>
      </c>
      <c r="I71" s="10">
        <v>1</v>
      </c>
      <c r="J71" s="9">
        <v>1</v>
      </c>
      <c r="K71" s="6">
        <v>1</v>
      </c>
      <c r="L71" s="6">
        <v>1</v>
      </c>
      <c r="M71" s="6">
        <v>1</v>
      </c>
      <c r="N71" s="26">
        <v>1</v>
      </c>
      <c r="O71" s="10">
        <v>1</v>
      </c>
      <c r="P71" s="9">
        <v>1</v>
      </c>
      <c r="Q71" s="6">
        <v>1</v>
      </c>
      <c r="R71" s="6">
        <v>1</v>
      </c>
      <c r="S71" s="6">
        <v>1</v>
      </c>
      <c r="T71" s="6">
        <v>1</v>
      </c>
      <c r="U71" s="6">
        <v>1</v>
      </c>
      <c r="V71" s="24">
        <v>1</v>
      </c>
      <c r="W71" s="6">
        <v>1</v>
      </c>
      <c r="X71" s="29">
        <v>0</v>
      </c>
      <c r="Y71" s="31">
        <v>94.4</v>
      </c>
      <c r="Z71" s="21">
        <f>VLOOKUP(C71,[2]SISMED!$C$2:$W$141,3,FALSE)</f>
        <v>1</v>
      </c>
      <c r="AA71" s="32">
        <f>VLOOKUP(C71,[2]SISMED!$C$2:$W$141,4,FALSE)</f>
        <v>1</v>
      </c>
      <c r="AB71" s="32">
        <f>VLOOKUP(C71,[2]SISMED!$C$2:$W$141,5,FALSE)</f>
        <v>1</v>
      </c>
      <c r="AC71" s="32">
        <f>VLOOKUP(C71,[2]SISMED!$C$2:$W$141,6,FALSE)</f>
        <v>1</v>
      </c>
      <c r="AD71" s="32">
        <f>VLOOKUP(C71,[2]SISMED!$C$2:$W$141,7,FALSE)</f>
        <v>1</v>
      </c>
      <c r="AE71" s="32">
        <f>VLOOKUP(C71,[2]SISMED!$C$2:$W$141,8,FALSE)</f>
        <v>1</v>
      </c>
      <c r="AF71" s="32">
        <f>VLOOKUP(C71,[2]SISMED!$C$2:$W$141,9,FALSE)</f>
        <v>1</v>
      </c>
      <c r="AG71" s="32">
        <f>VLOOKUP(C71,[2]SISMED!$C$2:$W$141,10,FALSE)</f>
        <v>1</v>
      </c>
      <c r="AH71" s="32">
        <f>VLOOKUP(C71,[2]SISMED!$C$2:$W$141,11,FALSE)</f>
        <v>1</v>
      </c>
      <c r="AI71" s="32">
        <f>VLOOKUP(C71,[2]SISMED!$C$2:$W$141,12,FALSE)</f>
        <v>1</v>
      </c>
      <c r="AJ71" s="32">
        <f>VLOOKUP(C71,[2]SISMED!$C$2:$W$141,13,FALSE)</f>
        <v>1</v>
      </c>
      <c r="AK71" s="32">
        <f>VLOOKUP(C71,[2]SISMED!$C$2:$W$141,14,FALSE)</f>
        <v>1</v>
      </c>
      <c r="AL71" s="32">
        <f>VLOOKUP(C71,[2]SISMED!$C$2:$W$141,15,FALSE)</f>
        <v>1</v>
      </c>
      <c r="AM71" s="32">
        <f>VLOOKUP(C71,[2]SISMED!$C$2:$W$141,16,FALSE)</f>
        <v>1</v>
      </c>
      <c r="AN71" s="32">
        <f>VLOOKUP(C71,[2]SISMED!$C$2:$W$141,17,FALSE)</f>
        <v>1</v>
      </c>
      <c r="AO71" s="32">
        <f>VLOOKUP(C71,[2]SISMED!$C$2:$W$141,18,FALSE)</f>
        <v>1</v>
      </c>
      <c r="AP71" s="32">
        <f>VLOOKUP(C71,[2]SISMED!$C$2:$W$141,19,FALSE)</f>
        <v>1</v>
      </c>
      <c r="AQ71" s="32">
        <f>VLOOKUP(C71,[2]SISMED!$C$2:$W$141,20,FALSE)</f>
        <v>17</v>
      </c>
      <c r="AR71" s="32">
        <f>VLOOKUP(C71,[2]SISMED!$C$2:$W$141,21,FALSE)</f>
        <v>100</v>
      </c>
      <c r="AS71" s="21" t="str">
        <f t="shared" si="1"/>
        <v>CUMPLE</v>
      </c>
    </row>
    <row r="72" spans="1:45" s="1" customFormat="1" ht="15.6" thickBot="1" x14ac:dyDescent="0.35">
      <c r="A72" s="8">
        <v>829</v>
      </c>
      <c r="B72" s="7" t="s">
        <v>29</v>
      </c>
      <c r="C72" s="20">
        <v>475</v>
      </c>
      <c r="D72" s="7" t="s">
        <v>100</v>
      </c>
      <c r="E72" s="11" t="str">
        <f>VLOOKUP(C72,[1]Hoja1!$C$4:$E$487,3,FALSE)</f>
        <v>I-1</v>
      </c>
      <c r="F72" s="9">
        <v>1</v>
      </c>
      <c r="G72" s="6">
        <v>1</v>
      </c>
      <c r="H72" s="24">
        <v>0</v>
      </c>
      <c r="I72" s="10">
        <v>1</v>
      </c>
      <c r="J72" s="9">
        <v>1</v>
      </c>
      <c r="K72" s="6">
        <v>1</v>
      </c>
      <c r="L72" s="6">
        <v>1</v>
      </c>
      <c r="M72" s="6">
        <v>1</v>
      </c>
      <c r="N72" s="26">
        <v>1</v>
      </c>
      <c r="O72" s="10">
        <v>1</v>
      </c>
      <c r="P72" s="9">
        <v>1</v>
      </c>
      <c r="Q72" s="6">
        <v>1</v>
      </c>
      <c r="R72" s="6">
        <v>1</v>
      </c>
      <c r="S72" s="6">
        <v>1</v>
      </c>
      <c r="T72" s="6">
        <v>1</v>
      </c>
      <c r="U72" s="6">
        <v>1</v>
      </c>
      <c r="V72" s="24">
        <v>1</v>
      </c>
      <c r="W72" s="6">
        <v>1</v>
      </c>
      <c r="X72" s="29">
        <v>0</v>
      </c>
      <c r="Y72" s="31">
        <v>100</v>
      </c>
      <c r="Z72" s="21">
        <f>VLOOKUP(C72,[2]SISMED!$C$2:$W$141,3,FALSE)</f>
        <v>1</v>
      </c>
      <c r="AA72" s="32">
        <f>VLOOKUP(C72,[2]SISMED!$C$2:$W$141,4,FALSE)</f>
        <v>1</v>
      </c>
      <c r="AB72" s="32">
        <f>VLOOKUP(C72,[2]SISMED!$C$2:$W$141,5,FALSE)</f>
        <v>1</v>
      </c>
      <c r="AC72" s="32">
        <f>VLOOKUP(C72,[2]SISMED!$C$2:$W$141,6,FALSE)</f>
        <v>1</v>
      </c>
      <c r="AD72" s="32">
        <f>VLOOKUP(C72,[2]SISMED!$C$2:$W$141,7,FALSE)</f>
        <v>1</v>
      </c>
      <c r="AE72" s="32">
        <f>VLOOKUP(C72,[2]SISMED!$C$2:$W$141,8,FALSE)</f>
        <v>1</v>
      </c>
      <c r="AF72" s="32">
        <f>VLOOKUP(C72,[2]SISMED!$C$2:$W$141,9,FALSE)</f>
        <v>1</v>
      </c>
      <c r="AG72" s="32">
        <f>VLOOKUP(C72,[2]SISMED!$C$2:$W$141,10,FALSE)</f>
        <v>1</v>
      </c>
      <c r="AH72" s="32">
        <f>VLOOKUP(C72,[2]SISMED!$C$2:$W$141,11,FALSE)</f>
        <v>1</v>
      </c>
      <c r="AI72" s="32">
        <f>VLOOKUP(C72,[2]SISMED!$C$2:$W$141,12,FALSE)</f>
        <v>1</v>
      </c>
      <c r="AJ72" s="32">
        <f>VLOOKUP(C72,[2]SISMED!$C$2:$W$141,13,FALSE)</f>
        <v>1</v>
      </c>
      <c r="AK72" s="32">
        <f>VLOOKUP(C72,[2]SISMED!$C$2:$W$141,14,FALSE)</f>
        <v>1</v>
      </c>
      <c r="AL72" s="32">
        <f>VLOOKUP(C72,[2]SISMED!$C$2:$W$141,15,FALSE)</f>
        <v>1</v>
      </c>
      <c r="AM72" s="32">
        <f>VLOOKUP(C72,[2]SISMED!$C$2:$W$141,16,FALSE)</f>
        <v>1</v>
      </c>
      <c r="AN72" s="32">
        <f>VLOOKUP(C72,[2]SISMED!$C$2:$W$141,17,FALSE)</f>
        <v>0</v>
      </c>
      <c r="AO72" s="32">
        <f>VLOOKUP(C72,[2]SISMED!$C$2:$W$141,18,FALSE)</f>
        <v>1</v>
      </c>
      <c r="AP72" s="32">
        <f>VLOOKUP(C72,[2]SISMED!$C$2:$W$141,19,FALSE)</f>
        <v>1</v>
      </c>
      <c r="AQ72" s="32">
        <f>VLOOKUP(C72,[2]SISMED!$C$2:$W$141,20,FALSE)</f>
        <v>16</v>
      </c>
      <c r="AR72" s="32">
        <f>VLOOKUP(C72,[2]SISMED!$C$2:$W$141,21,FALSE)</f>
        <v>100</v>
      </c>
      <c r="AS72" s="21" t="str">
        <f t="shared" si="1"/>
        <v>CUMPLE</v>
      </c>
    </row>
    <row r="73" spans="1:45" s="1" customFormat="1" ht="15.6" thickBot="1" x14ac:dyDescent="0.35">
      <c r="A73" s="8">
        <v>829</v>
      </c>
      <c r="B73" s="7" t="s">
        <v>29</v>
      </c>
      <c r="C73" s="20">
        <v>512</v>
      </c>
      <c r="D73" s="7" t="s">
        <v>101</v>
      </c>
      <c r="E73" s="11" t="str">
        <f>VLOOKUP(C73,[1]Hoja1!$C$4:$E$487,3,FALSE)</f>
        <v>I-1</v>
      </c>
      <c r="F73" s="9">
        <v>1</v>
      </c>
      <c r="G73" s="6">
        <v>1</v>
      </c>
      <c r="H73" s="24">
        <v>0</v>
      </c>
      <c r="I73" s="10">
        <v>1</v>
      </c>
      <c r="J73" s="9">
        <v>1</v>
      </c>
      <c r="K73" s="6">
        <v>1</v>
      </c>
      <c r="L73" s="6">
        <v>1</v>
      </c>
      <c r="M73" s="6">
        <v>1</v>
      </c>
      <c r="N73" s="26">
        <v>1</v>
      </c>
      <c r="O73" s="10">
        <v>1</v>
      </c>
      <c r="P73" s="9">
        <v>1</v>
      </c>
      <c r="Q73" s="6">
        <v>1</v>
      </c>
      <c r="R73" s="6">
        <v>1</v>
      </c>
      <c r="S73" s="6">
        <v>1</v>
      </c>
      <c r="T73" s="6">
        <v>1</v>
      </c>
      <c r="U73" s="6">
        <v>1</v>
      </c>
      <c r="V73" s="24">
        <v>1</v>
      </c>
      <c r="W73" s="6">
        <v>1</v>
      </c>
      <c r="X73" s="29">
        <v>0</v>
      </c>
      <c r="Y73" s="31">
        <v>100</v>
      </c>
      <c r="Z73" s="21">
        <f>VLOOKUP(C73,[2]SISMED!$C$2:$W$141,3,FALSE)</f>
        <v>1</v>
      </c>
      <c r="AA73" s="32">
        <f>VLOOKUP(C73,[2]SISMED!$C$2:$W$141,4,FALSE)</f>
        <v>1</v>
      </c>
      <c r="AB73" s="32">
        <f>VLOOKUP(C73,[2]SISMED!$C$2:$W$141,5,FALSE)</f>
        <v>1</v>
      </c>
      <c r="AC73" s="32">
        <f>VLOOKUP(C73,[2]SISMED!$C$2:$W$141,6,FALSE)</f>
        <v>1</v>
      </c>
      <c r="AD73" s="32">
        <f>VLOOKUP(C73,[2]SISMED!$C$2:$W$141,7,FALSE)</f>
        <v>1</v>
      </c>
      <c r="AE73" s="32">
        <f>VLOOKUP(C73,[2]SISMED!$C$2:$W$141,8,FALSE)</f>
        <v>1</v>
      </c>
      <c r="AF73" s="32">
        <f>VLOOKUP(C73,[2]SISMED!$C$2:$W$141,9,FALSE)</f>
        <v>1</v>
      </c>
      <c r="AG73" s="32">
        <f>VLOOKUP(C73,[2]SISMED!$C$2:$W$141,10,FALSE)</f>
        <v>1</v>
      </c>
      <c r="AH73" s="32">
        <f>VLOOKUP(C73,[2]SISMED!$C$2:$W$141,11,FALSE)</f>
        <v>1</v>
      </c>
      <c r="AI73" s="32">
        <f>VLOOKUP(C73,[2]SISMED!$C$2:$W$141,12,FALSE)</f>
        <v>1</v>
      </c>
      <c r="AJ73" s="32">
        <f>VLOOKUP(C73,[2]SISMED!$C$2:$W$141,13,FALSE)</f>
        <v>1</v>
      </c>
      <c r="AK73" s="32">
        <f>VLOOKUP(C73,[2]SISMED!$C$2:$W$141,14,FALSE)</f>
        <v>1</v>
      </c>
      <c r="AL73" s="32">
        <f>VLOOKUP(C73,[2]SISMED!$C$2:$W$141,15,FALSE)</f>
        <v>1</v>
      </c>
      <c r="AM73" s="32">
        <f>VLOOKUP(C73,[2]SISMED!$C$2:$W$141,16,FALSE)</f>
        <v>1</v>
      </c>
      <c r="AN73" s="32">
        <f>VLOOKUP(C73,[2]SISMED!$C$2:$W$141,17,FALSE)</f>
        <v>0</v>
      </c>
      <c r="AO73" s="32">
        <f>VLOOKUP(C73,[2]SISMED!$C$2:$W$141,18,FALSE)</f>
        <v>1</v>
      </c>
      <c r="AP73" s="32">
        <f>VLOOKUP(C73,[2]SISMED!$C$2:$W$141,19,FALSE)</f>
        <v>1</v>
      </c>
      <c r="AQ73" s="32">
        <f>VLOOKUP(C73,[2]SISMED!$C$2:$W$141,20,FALSE)</f>
        <v>16</v>
      </c>
      <c r="AR73" s="32">
        <f>VLOOKUP(C73,[2]SISMED!$C$2:$W$141,21,FALSE)</f>
        <v>100</v>
      </c>
      <c r="AS73" s="21" t="str">
        <f t="shared" si="1"/>
        <v>CUMPLE</v>
      </c>
    </row>
    <row r="74" spans="1:45" s="1" customFormat="1" ht="15.6" thickBot="1" x14ac:dyDescent="0.35">
      <c r="A74" s="8">
        <v>829</v>
      </c>
      <c r="B74" s="7" t="s">
        <v>29</v>
      </c>
      <c r="C74" s="20">
        <v>16912</v>
      </c>
      <c r="D74" s="7" t="s">
        <v>102</v>
      </c>
      <c r="E74" s="11" t="str">
        <f>VLOOKUP(C74,[1]Hoja1!$C$4:$E$487,3,FALSE)</f>
        <v>I-1</v>
      </c>
      <c r="F74" s="9">
        <v>1</v>
      </c>
      <c r="G74" s="6">
        <v>1</v>
      </c>
      <c r="H74" s="24">
        <v>0</v>
      </c>
      <c r="I74" s="10">
        <v>1</v>
      </c>
      <c r="J74" s="9">
        <v>1</v>
      </c>
      <c r="K74" s="6">
        <v>1</v>
      </c>
      <c r="L74" s="6">
        <v>1</v>
      </c>
      <c r="M74" s="6">
        <v>1</v>
      </c>
      <c r="N74" s="26">
        <v>1</v>
      </c>
      <c r="O74" s="10">
        <v>1</v>
      </c>
      <c r="P74" s="9">
        <v>1</v>
      </c>
      <c r="Q74" s="6">
        <v>1</v>
      </c>
      <c r="R74" s="6">
        <v>1</v>
      </c>
      <c r="S74" s="6">
        <v>1</v>
      </c>
      <c r="T74" s="6">
        <v>1</v>
      </c>
      <c r="U74" s="6">
        <v>1</v>
      </c>
      <c r="V74" s="24">
        <v>1</v>
      </c>
      <c r="W74" s="6">
        <v>1</v>
      </c>
      <c r="X74" s="29">
        <v>0</v>
      </c>
      <c r="Y74" s="31">
        <v>100</v>
      </c>
      <c r="Z74" s="21">
        <f>VLOOKUP(C74,[2]SISMED!$C$2:$W$141,3,FALSE)</f>
        <v>1</v>
      </c>
      <c r="AA74" s="32">
        <f>VLOOKUP(C74,[2]SISMED!$C$2:$W$141,4,FALSE)</f>
        <v>1</v>
      </c>
      <c r="AB74" s="32">
        <f>VLOOKUP(C74,[2]SISMED!$C$2:$W$141,5,FALSE)</f>
        <v>1</v>
      </c>
      <c r="AC74" s="32">
        <f>VLOOKUP(C74,[2]SISMED!$C$2:$W$141,6,FALSE)</f>
        <v>1</v>
      </c>
      <c r="AD74" s="32">
        <f>VLOOKUP(C74,[2]SISMED!$C$2:$W$141,7,FALSE)</f>
        <v>1</v>
      </c>
      <c r="AE74" s="32">
        <f>VLOOKUP(C74,[2]SISMED!$C$2:$W$141,8,FALSE)</f>
        <v>1</v>
      </c>
      <c r="AF74" s="32">
        <f>VLOOKUP(C74,[2]SISMED!$C$2:$W$141,9,FALSE)</f>
        <v>1</v>
      </c>
      <c r="AG74" s="32">
        <f>VLOOKUP(C74,[2]SISMED!$C$2:$W$141,10,FALSE)</f>
        <v>1</v>
      </c>
      <c r="AH74" s="32">
        <f>VLOOKUP(C74,[2]SISMED!$C$2:$W$141,11,FALSE)</f>
        <v>1</v>
      </c>
      <c r="AI74" s="32">
        <f>VLOOKUP(C74,[2]SISMED!$C$2:$W$141,12,FALSE)</f>
        <v>1</v>
      </c>
      <c r="AJ74" s="32">
        <f>VLOOKUP(C74,[2]SISMED!$C$2:$W$141,13,FALSE)</f>
        <v>1</v>
      </c>
      <c r="AK74" s="32">
        <f>VLOOKUP(C74,[2]SISMED!$C$2:$W$141,14,FALSE)</f>
        <v>1</v>
      </c>
      <c r="AL74" s="32">
        <f>VLOOKUP(C74,[2]SISMED!$C$2:$W$141,15,FALSE)</f>
        <v>1</v>
      </c>
      <c r="AM74" s="32">
        <f>VLOOKUP(C74,[2]SISMED!$C$2:$W$141,16,FALSE)</f>
        <v>1</v>
      </c>
      <c r="AN74" s="32">
        <f>VLOOKUP(C74,[2]SISMED!$C$2:$W$141,17,FALSE)</f>
        <v>0</v>
      </c>
      <c r="AO74" s="32">
        <f>VLOOKUP(C74,[2]SISMED!$C$2:$W$141,18,FALSE)</f>
        <v>1</v>
      </c>
      <c r="AP74" s="32">
        <f>VLOOKUP(C74,[2]SISMED!$C$2:$W$141,19,FALSE)</f>
        <v>1</v>
      </c>
      <c r="AQ74" s="32">
        <f>VLOOKUP(C74,[2]SISMED!$C$2:$W$141,20,FALSE)</f>
        <v>16</v>
      </c>
      <c r="AR74" s="32">
        <f>VLOOKUP(C74,[2]SISMED!$C$2:$W$141,21,FALSE)</f>
        <v>100</v>
      </c>
      <c r="AS74" s="21" t="str">
        <f t="shared" si="1"/>
        <v>CUMPLE</v>
      </c>
    </row>
    <row r="75" spans="1:45" s="1" customFormat="1" ht="15.6" thickBot="1" x14ac:dyDescent="0.35">
      <c r="A75" s="8">
        <v>829</v>
      </c>
      <c r="B75" s="7" t="s">
        <v>29</v>
      </c>
      <c r="C75" s="20">
        <v>437</v>
      </c>
      <c r="D75" s="7" t="s">
        <v>103</v>
      </c>
      <c r="E75" s="11" t="str">
        <f>VLOOKUP(C75,[1]Hoja1!$C$4:$E$487,3,FALSE)</f>
        <v>I-2</v>
      </c>
      <c r="F75" s="9">
        <v>1</v>
      </c>
      <c r="G75" s="6">
        <v>1</v>
      </c>
      <c r="H75" s="24">
        <v>0</v>
      </c>
      <c r="I75" s="10">
        <v>1</v>
      </c>
      <c r="J75" s="9">
        <v>1</v>
      </c>
      <c r="K75" s="6">
        <v>1</v>
      </c>
      <c r="L75" s="6">
        <v>1</v>
      </c>
      <c r="M75" s="6">
        <v>1</v>
      </c>
      <c r="N75" s="26">
        <v>1</v>
      </c>
      <c r="O75" s="10">
        <v>1</v>
      </c>
      <c r="P75" s="9">
        <v>1</v>
      </c>
      <c r="Q75" s="6">
        <v>1</v>
      </c>
      <c r="R75" s="6">
        <v>1</v>
      </c>
      <c r="S75" s="6">
        <v>1</v>
      </c>
      <c r="T75" s="6">
        <v>1</v>
      </c>
      <c r="U75" s="6">
        <v>1</v>
      </c>
      <c r="V75" s="24">
        <v>1</v>
      </c>
      <c r="W75" s="6">
        <v>1</v>
      </c>
      <c r="X75" s="29">
        <v>0</v>
      </c>
      <c r="Y75" s="31">
        <v>100</v>
      </c>
      <c r="Z75" s="21">
        <f>VLOOKUP(C75,[2]SISMED!$C$2:$W$141,3,FALSE)</f>
        <v>1</v>
      </c>
      <c r="AA75" s="32">
        <f>VLOOKUP(C75,[2]SISMED!$C$2:$W$141,4,FALSE)</f>
        <v>1</v>
      </c>
      <c r="AB75" s="32">
        <f>VLOOKUP(C75,[2]SISMED!$C$2:$W$141,5,FALSE)</f>
        <v>1</v>
      </c>
      <c r="AC75" s="32">
        <f>VLOOKUP(C75,[2]SISMED!$C$2:$W$141,6,FALSE)</f>
        <v>1</v>
      </c>
      <c r="AD75" s="32">
        <f>VLOOKUP(C75,[2]SISMED!$C$2:$W$141,7,FALSE)</f>
        <v>1</v>
      </c>
      <c r="AE75" s="32">
        <f>VLOOKUP(C75,[2]SISMED!$C$2:$W$141,8,FALSE)</f>
        <v>1</v>
      </c>
      <c r="AF75" s="32">
        <f>VLOOKUP(C75,[2]SISMED!$C$2:$W$141,9,FALSE)</f>
        <v>1</v>
      </c>
      <c r="AG75" s="32">
        <f>VLOOKUP(C75,[2]SISMED!$C$2:$W$141,10,FALSE)</f>
        <v>1</v>
      </c>
      <c r="AH75" s="32">
        <f>VLOOKUP(C75,[2]SISMED!$C$2:$W$141,11,FALSE)</f>
        <v>1</v>
      </c>
      <c r="AI75" s="32">
        <f>VLOOKUP(C75,[2]SISMED!$C$2:$W$141,12,FALSE)</f>
        <v>1</v>
      </c>
      <c r="AJ75" s="32">
        <f>VLOOKUP(C75,[2]SISMED!$C$2:$W$141,13,FALSE)</f>
        <v>1</v>
      </c>
      <c r="AK75" s="32">
        <f>VLOOKUP(C75,[2]SISMED!$C$2:$W$141,14,FALSE)</f>
        <v>1</v>
      </c>
      <c r="AL75" s="32">
        <f>VLOOKUP(C75,[2]SISMED!$C$2:$W$141,15,FALSE)</f>
        <v>1</v>
      </c>
      <c r="AM75" s="32">
        <f>VLOOKUP(C75,[2]SISMED!$C$2:$W$141,16,FALSE)</f>
        <v>1</v>
      </c>
      <c r="AN75" s="32">
        <f>VLOOKUP(C75,[2]SISMED!$C$2:$W$141,17,FALSE)</f>
        <v>0</v>
      </c>
      <c r="AO75" s="32">
        <f>VLOOKUP(C75,[2]SISMED!$C$2:$W$141,18,FALSE)</f>
        <v>1</v>
      </c>
      <c r="AP75" s="32">
        <f>VLOOKUP(C75,[2]SISMED!$C$2:$W$141,19,FALSE)</f>
        <v>1</v>
      </c>
      <c r="AQ75" s="32">
        <f>VLOOKUP(C75,[2]SISMED!$C$2:$W$141,20,FALSE)</f>
        <v>16</v>
      </c>
      <c r="AR75" s="32">
        <f>VLOOKUP(C75,[2]SISMED!$C$2:$W$141,21,FALSE)</f>
        <v>100</v>
      </c>
      <c r="AS75" s="21" t="str">
        <f t="shared" si="1"/>
        <v>CUMPLE</v>
      </c>
    </row>
    <row r="76" spans="1:45" s="1" customFormat="1" ht="15.6" thickBot="1" x14ac:dyDescent="0.35">
      <c r="A76" s="8">
        <v>829</v>
      </c>
      <c r="B76" s="7" t="s">
        <v>29</v>
      </c>
      <c r="C76" s="20">
        <v>434</v>
      </c>
      <c r="D76" s="7" t="s">
        <v>104</v>
      </c>
      <c r="E76" s="11" t="str">
        <f>VLOOKUP(C76,[1]Hoja1!$C$4:$E$487,3,FALSE)</f>
        <v>I-4</v>
      </c>
      <c r="F76" s="9">
        <v>1</v>
      </c>
      <c r="G76" s="6">
        <v>1</v>
      </c>
      <c r="H76" s="24">
        <v>1</v>
      </c>
      <c r="I76" s="10">
        <v>1</v>
      </c>
      <c r="J76" s="9">
        <v>1</v>
      </c>
      <c r="K76" s="6">
        <v>1</v>
      </c>
      <c r="L76" s="6">
        <v>1</v>
      </c>
      <c r="M76" s="6">
        <v>1</v>
      </c>
      <c r="N76" s="26">
        <v>1</v>
      </c>
      <c r="O76" s="10">
        <v>1</v>
      </c>
      <c r="P76" s="9">
        <v>1</v>
      </c>
      <c r="Q76" s="6">
        <v>1</v>
      </c>
      <c r="R76" s="6">
        <v>1</v>
      </c>
      <c r="S76" s="6">
        <v>1</v>
      </c>
      <c r="T76" s="6">
        <v>1</v>
      </c>
      <c r="U76" s="6">
        <v>1</v>
      </c>
      <c r="V76" s="24">
        <v>1</v>
      </c>
      <c r="W76" s="6">
        <v>1</v>
      </c>
      <c r="X76" s="29">
        <v>1</v>
      </c>
      <c r="Y76" s="31">
        <v>100</v>
      </c>
      <c r="Z76" s="21">
        <f>VLOOKUP(C76,[2]SISMED!$C$2:$W$141,3,FALSE)</f>
        <v>1</v>
      </c>
      <c r="AA76" s="32">
        <f>VLOOKUP(C76,[2]SISMED!$C$2:$W$141,4,FALSE)</f>
        <v>1</v>
      </c>
      <c r="AB76" s="32">
        <f>VLOOKUP(C76,[2]SISMED!$C$2:$W$141,5,FALSE)</f>
        <v>1</v>
      </c>
      <c r="AC76" s="32">
        <f>VLOOKUP(C76,[2]SISMED!$C$2:$W$141,6,FALSE)</f>
        <v>1</v>
      </c>
      <c r="AD76" s="32">
        <f>VLOOKUP(C76,[2]SISMED!$C$2:$W$141,7,FALSE)</f>
        <v>1</v>
      </c>
      <c r="AE76" s="32">
        <f>VLOOKUP(C76,[2]SISMED!$C$2:$W$141,8,FALSE)</f>
        <v>1</v>
      </c>
      <c r="AF76" s="32">
        <f>VLOOKUP(C76,[2]SISMED!$C$2:$W$141,9,FALSE)</f>
        <v>1</v>
      </c>
      <c r="AG76" s="32">
        <f>VLOOKUP(C76,[2]SISMED!$C$2:$W$141,10,FALSE)</f>
        <v>1</v>
      </c>
      <c r="AH76" s="32">
        <f>VLOOKUP(C76,[2]SISMED!$C$2:$W$141,11,FALSE)</f>
        <v>1</v>
      </c>
      <c r="AI76" s="32">
        <f>VLOOKUP(C76,[2]SISMED!$C$2:$W$141,12,FALSE)</f>
        <v>1</v>
      </c>
      <c r="AJ76" s="32">
        <f>VLOOKUP(C76,[2]SISMED!$C$2:$W$141,13,FALSE)</f>
        <v>1</v>
      </c>
      <c r="AK76" s="32">
        <f>VLOOKUP(C76,[2]SISMED!$C$2:$W$141,14,FALSE)</f>
        <v>1</v>
      </c>
      <c r="AL76" s="32">
        <f>VLOOKUP(C76,[2]SISMED!$C$2:$W$141,15,FALSE)</f>
        <v>1</v>
      </c>
      <c r="AM76" s="32">
        <f>VLOOKUP(C76,[2]SISMED!$C$2:$W$141,16,FALSE)</f>
        <v>1</v>
      </c>
      <c r="AN76" s="32">
        <f>VLOOKUP(C76,[2]SISMED!$C$2:$W$141,17,FALSE)</f>
        <v>1</v>
      </c>
      <c r="AO76" s="32">
        <f>VLOOKUP(C76,[2]SISMED!$C$2:$W$141,18,FALSE)</f>
        <v>1</v>
      </c>
      <c r="AP76" s="32">
        <f>VLOOKUP(C76,[2]SISMED!$C$2:$W$141,19,FALSE)</f>
        <v>1</v>
      </c>
      <c r="AQ76" s="32">
        <f>VLOOKUP(C76,[2]SISMED!$C$2:$W$141,20,FALSE)</f>
        <v>17</v>
      </c>
      <c r="AR76" s="32">
        <f>VLOOKUP(C76,[2]SISMED!$C$2:$W$141,21,FALSE)</f>
        <v>100</v>
      </c>
      <c r="AS76" s="21" t="str">
        <f t="shared" si="1"/>
        <v>CUMPLE</v>
      </c>
    </row>
    <row r="77" spans="1:45" s="1" customFormat="1" ht="15.6" thickBot="1" x14ac:dyDescent="0.35">
      <c r="A77" s="8">
        <v>829</v>
      </c>
      <c r="B77" s="7" t="s">
        <v>29</v>
      </c>
      <c r="C77" s="20">
        <v>438</v>
      </c>
      <c r="D77" s="7" t="s">
        <v>105</v>
      </c>
      <c r="E77" s="11" t="str">
        <f>VLOOKUP(C77,[1]Hoja1!$C$4:$E$487,3,FALSE)</f>
        <v>I-3</v>
      </c>
      <c r="F77" s="9">
        <v>1</v>
      </c>
      <c r="G77" s="6">
        <v>1</v>
      </c>
      <c r="H77" s="24">
        <v>1</v>
      </c>
      <c r="I77" s="10">
        <v>1</v>
      </c>
      <c r="J77" s="9">
        <v>1</v>
      </c>
      <c r="K77" s="6">
        <v>1</v>
      </c>
      <c r="L77" s="6">
        <v>1</v>
      </c>
      <c r="M77" s="6">
        <v>1</v>
      </c>
      <c r="N77" s="26">
        <v>1</v>
      </c>
      <c r="O77" s="10">
        <v>1</v>
      </c>
      <c r="P77" s="9">
        <v>1</v>
      </c>
      <c r="Q77" s="6">
        <v>1</v>
      </c>
      <c r="R77" s="6">
        <v>0</v>
      </c>
      <c r="S77" s="6">
        <v>1</v>
      </c>
      <c r="T77" s="6">
        <v>1</v>
      </c>
      <c r="U77" s="6">
        <v>1</v>
      </c>
      <c r="V77" s="24">
        <v>1</v>
      </c>
      <c r="W77" s="6">
        <v>1</v>
      </c>
      <c r="X77" s="29">
        <v>1</v>
      </c>
      <c r="Y77" s="31">
        <v>94.4</v>
      </c>
      <c r="Z77" s="21">
        <f>VLOOKUP(C77,[2]SISMED!$C$2:$W$141,3,FALSE)</f>
        <v>1</v>
      </c>
      <c r="AA77" s="32">
        <f>VLOOKUP(C77,[2]SISMED!$C$2:$W$141,4,FALSE)</f>
        <v>1</v>
      </c>
      <c r="AB77" s="32">
        <f>VLOOKUP(C77,[2]SISMED!$C$2:$W$141,5,FALSE)</f>
        <v>0</v>
      </c>
      <c r="AC77" s="32">
        <f>VLOOKUP(C77,[2]SISMED!$C$2:$W$141,6,FALSE)</f>
        <v>1</v>
      </c>
      <c r="AD77" s="32">
        <f>VLOOKUP(C77,[2]SISMED!$C$2:$W$141,7,FALSE)</f>
        <v>1</v>
      </c>
      <c r="AE77" s="32">
        <f>VLOOKUP(C77,[2]SISMED!$C$2:$W$141,8,FALSE)</f>
        <v>1</v>
      </c>
      <c r="AF77" s="32">
        <f>VLOOKUP(C77,[2]SISMED!$C$2:$W$141,9,FALSE)</f>
        <v>1</v>
      </c>
      <c r="AG77" s="32">
        <f>VLOOKUP(C77,[2]SISMED!$C$2:$W$141,10,FALSE)</f>
        <v>1</v>
      </c>
      <c r="AH77" s="32">
        <f>VLOOKUP(C77,[2]SISMED!$C$2:$W$141,11,FALSE)</f>
        <v>1</v>
      </c>
      <c r="AI77" s="32">
        <f>VLOOKUP(C77,[2]SISMED!$C$2:$W$141,12,FALSE)</f>
        <v>1</v>
      </c>
      <c r="AJ77" s="32">
        <f>VLOOKUP(C77,[2]SISMED!$C$2:$W$141,13,FALSE)</f>
        <v>1</v>
      </c>
      <c r="AK77" s="32">
        <f>VLOOKUP(C77,[2]SISMED!$C$2:$W$141,14,FALSE)</f>
        <v>1</v>
      </c>
      <c r="AL77" s="32">
        <f>VLOOKUP(C77,[2]SISMED!$C$2:$W$141,15,FALSE)</f>
        <v>1</v>
      </c>
      <c r="AM77" s="32">
        <f>VLOOKUP(C77,[2]SISMED!$C$2:$W$141,16,FALSE)</f>
        <v>1</v>
      </c>
      <c r="AN77" s="32">
        <f>VLOOKUP(C77,[2]SISMED!$C$2:$W$141,17,FALSE)</f>
        <v>1</v>
      </c>
      <c r="AO77" s="32">
        <f>VLOOKUP(C77,[2]SISMED!$C$2:$W$141,18,FALSE)</f>
        <v>1</v>
      </c>
      <c r="AP77" s="32">
        <f>VLOOKUP(C77,[2]SISMED!$C$2:$W$141,19,FALSE)</f>
        <v>1</v>
      </c>
      <c r="AQ77" s="32">
        <f>VLOOKUP(C77,[2]SISMED!$C$2:$W$141,20,FALSE)</f>
        <v>16</v>
      </c>
      <c r="AR77" s="32">
        <f>VLOOKUP(C77,[2]SISMED!$C$2:$W$141,21,FALSE)</f>
        <v>94.117647058823522</v>
      </c>
      <c r="AS77" s="21" t="str">
        <f t="shared" si="1"/>
        <v>CUMPLE</v>
      </c>
    </row>
    <row r="78" spans="1:45" s="1" customFormat="1" ht="15.6" hidden="1" thickBot="1" x14ac:dyDescent="0.35">
      <c r="A78" s="8">
        <v>829</v>
      </c>
      <c r="B78" s="7" t="s">
        <v>29</v>
      </c>
      <c r="C78" s="20">
        <v>433</v>
      </c>
      <c r="D78" s="7" t="s">
        <v>106</v>
      </c>
      <c r="E78" s="11" t="str">
        <f>VLOOKUP(C78,[1]Hoja1!$C$4:$E$487,3,FALSE)</f>
        <v>I-1</v>
      </c>
      <c r="F78" s="9">
        <v>1</v>
      </c>
      <c r="G78" s="6">
        <v>1</v>
      </c>
      <c r="H78" s="24">
        <v>0</v>
      </c>
      <c r="I78" s="10">
        <v>1</v>
      </c>
      <c r="J78" s="9">
        <v>1</v>
      </c>
      <c r="K78" s="6">
        <v>1</v>
      </c>
      <c r="L78" s="6">
        <v>1</v>
      </c>
      <c r="M78" s="6">
        <v>1</v>
      </c>
      <c r="N78" s="26">
        <v>1</v>
      </c>
      <c r="O78" s="10">
        <v>1</v>
      </c>
      <c r="P78" s="9">
        <v>1</v>
      </c>
      <c r="Q78" s="6">
        <v>1</v>
      </c>
      <c r="R78" s="6">
        <v>1</v>
      </c>
      <c r="S78" s="6">
        <v>1</v>
      </c>
      <c r="T78" s="6">
        <v>1</v>
      </c>
      <c r="U78" s="6">
        <v>1</v>
      </c>
      <c r="V78" s="24">
        <v>1</v>
      </c>
      <c r="W78" s="6">
        <v>1</v>
      </c>
      <c r="X78" s="29">
        <v>0</v>
      </c>
      <c r="Y78" s="31">
        <v>100</v>
      </c>
      <c r="Z78" s="21" t="e">
        <f>VLOOKUP(C78,[2]SISMED!$C$2:$W$141,3,FALSE)</f>
        <v>#N/A</v>
      </c>
      <c r="AA78" s="32" t="e">
        <f>VLOOKUP(C78,[2]SISMED!$C$2:$W$141,4,FALSE)</f>
        <v>#N/A</v>
      </c>
      <c r="AB78" s="32" t="e">
        <f>VLOOKUP(C78,[2]SISMED!$C$2:$W$141,5,FALSE)</f>
        <v>#N/A</v>
      </c>
      <c r="AC78" s="32" t="e">
        <f>VLOOKUP(C78,[2]SISMED!$C$2:$W$141,6,FALSE)</f>
        <v>#N/A</v>
      </c>
      <c r="AD78" s="32" t="e">
        <f>VLOOKUP(C78,[2]SISMED!$C$2:$W$141,7,FALSE)</f>
        <v>#N/A</v>
      </c>
      <c r="AE78" s="32" t="e">
        <f>VLOOKUP(C78,[2]SISMED!$C$2:$W$141,8,FALSE)</f>
        <v>#N/A</v>
      </c>
      <c r="AF78" s="32" t="e">
        <f>VLOOKUP(C78,[2]SISMED!$C$2:$W$141,9,FALSE)</f>
        <v>#N/A</v>
      </c>
      <c r="AG78" s="32" t="e">
        <f>VLOOKUP(C78,[2]SISMED!$C$2:$W$141,10,FALSE)</f>
        <v>#N/A</v>
      </c>
      <c r="AH78" s="32" t="e">
        <f>VLOOKUP(C78,[2]SISMED!$C$2:$W$141,11,FALSE)</f>
        <v>#N/A</v>
      </c>
      <c r="AI78" s="32" t="e">
        <f>VLOOKUP(C78,[2]SISMED!$C$2:$W$141,12,FALSE)</f>
        <v>#N/A</v>
      </c>
      <c r="AJ78" s="32" t="e">
        <f>VLOOKUP(C78,[2]SISMED!$C$2:$W$141,13,FALSE)</f>
        <v>#N/A</v>
      </c>
      <c r="AK78" s="32" t="e">
        <f>VLOOKUP(C78,[2]SISMED!$C$2:$W$141,14,FALSE)</f>
        <v>#N/A</v>
      </c>
      <c r="AL78" s="32" t="e">
        <f>VLOOKUP(C78,[2]SISMED!$C$2:$W$141,15,FALSE)</f>
        <v>#N/A</v>
      </c>
      <c r="AM78" s="32" t="e">
        <f>VLOOKUP(C78,[2]SISMED!$C$2:$W$141,16,FALSE)</f>
        <v>#N/A</v>
      </c>
      <c r="AN78" s="32" t="e">
        <f>VLOOKUP(C78,[2]SISMED!$C$2:$W$141,17,FALSE)</f>
        <v>#N/A</v>
      </c>
      <c r="AO78" s="32" t="e">
        <f>VLOOKUP(C78,[2]SISMED!$C$2:$W$141,18,FALSE)</f>
        <v>#N/A</v>
      </c>
      <c r="AP78" s="32" t="e">
        <f>VLOOKUP(C78,[2]SISMED!$C$2:$W$141,19,FALSE)</f>
        <v>#N/A</v>
      </c>
      <c r="AQ78" s="32" t="e">
        <f>VLOOKUP(C78,[2]SISMED!$C$2:$W$141,20,FALSE)</f>
        <v>#N/A</v>
      </c>
      <c r="AR78" s="32" t="e">
        <f>VLOOKUP(C78,[2]SISMED!$C$2:$W$141,21,FALSE)</f>
        <v>#N/A</v>
      </c>
      <c r="AS78" s="21" t="e">
        <f t="shared" si="1"/>
        <v>#N/A</v>
      </c>
    </row>
    <row r="79" spans="1:45" s="1" customFormat="1" ht="15.6" thickBot="1" x14ac:dyDescent="0.35">
      <c r="A79" s="8">
        <v>829</v>
      </c>
      <c r="B79" s="7" t="s">
        <v>29</v>
      </c>
      <c r="C79" s="20">
        <v>439</v>
      </c>
      <c r="D79" s="7" t="s">
        <v>107</v>
      </c>
      <c r="E79" s="11" t="str">
        <f>VLOOKUP(C79,[1]Hoja1!$C$4:$E$487,3,FALSE)</f>
        <v>I-1</v>
      </c>
      <c r="F79" s="9">
        <v>1</v>
      </c>
      <c r="G79" s="6">
        <v>1</v>
      </c>
      <c r="H79" s="24">
        <v>0</v>
      </c>
      <c r="I79" s="10">
        <v>1</v>
      </c>
      <c r="J79" s="9">
        <v>1</v>
      </c>
      <c r="K79" s="6">
        <v>1</v>
      </c>
      <c r="L79" s="6">
        <v>1</v>
      </c>
      <c r="M79" s="6">
        <v>0</v>
      </c>
      <c r="N79" s="26">
        <v>1</v>
      </c>
      <c r="O79" s="10">
        <v>1</v>
      </c>
      <c r="P79" s="9">
        <v>1</v>
      </c>
      <c r="Q79" s="6">
        <v>1</v>
      </c>
      <c r="R79" s="6">
        <v>0</v>
      </c>
      <c r="S79" s="6">
        <v>0</v>
      </c>
      <c r="T79" s="6">
        <v>0</v>
      </c>
      <c r="U79" s="6">
        <v>1</v>
      </c>
      <c r="V79" s="24">
        <v>1</v>
      </c>
      <c r="W79" s="6">
        <v>1</v>
      </c>
      <c r="X79" s="29">
        <v>0</v>
      </c>
      <c r="Y79" s="31">
        <v>80</v>
      </c>
      <c r="Z79" s="21">
        <f>VLOOKUP(C79,[2]SISMED!$C$2:$W$141,3,FALSE)</f>
        <v>1</v>
      </c>
      <c r="AA79" s="32">
        <f>VLOOKUP(C79,[2]SISMED!$C$2:$W$141,4,FALSE)</f>
        <v>1</v>
      </c>
      <c r="AB79" s="32">
        <f>VLOOKUP(C79,[2]SISMED!$C$2:$W$141,5,FALSE)</f>
        <v>1</v>
      </c>
      <c r="AC79" s="32">
        <f>VLOOKUP(C79,[2]SISMED!$C$2:$W$141,6,FALSE)</f>
        <v>1</v>
      </c>
      <c r="AD79" s="32">
        <f>VLOOKUP(C79,[2]SISMED!$C$2:$W$141,7,FALSE)</f>
        <v>1</v>
      </c>
      <c r="AE79" s="32">
        <f>VLOOKUP(C79,[2]SISMED!$C$2:$W$141,8,FALSE)</f>
        <v>1</v>
      </c>
      <c r="AF79" s="32">
        <f>VLOOKUP(C79,[2]SISMED!$C$2:$W$141,9,FALSE)</f>
        <v>1</v>
      </c>
      <c r="AG79" s="32">
        <f>VLOOKUP(C79,[2]SISMED!$C$2:$W$141,10,FALSE)</f>
        <v>1</v>
      </c>
      <c r="AH79" s="32">
        <f>VLOOKUP(C79,[2]SISMED!$C$2:$W$141,11,FALSE)</f>
        <v>1</v>
      </c>
      <c r="AI79" s="32">
        <f>VLOOKUP(C79,[2]SISMED!$C$2:$W$141,12,FALSE)</f>
        <v>1</v>
      </c>
      <c r="AJ79" s="32">
        <f>VLOOKUP(C79,[2]SISMED!$C$2:$W$141,13,FALSE)</f>
        <v>1</v>
      </c>
      <c r="AK79" s="32">
        <f>VLOOKUP(C79,[2]SISMED!$C$2:$W$141,14,FALSE)</f>
        <v>1</v>
      </c>
      <c r="AL79" s="32">
        <f>VLOOKUP(C79,[2]SISMED!$C$2:$W$141,15,FALSE)</f>
        <v>1</v>
      </c>
      <c r="AM79" s="32">
        <f>VLOOKUP(C79,[2]SISMED!$C$2:$W$141,16,FALSE)</f>
        <v>1</v>
      </c>
      <c r="AN79" s="32">
        <f>VLOOKUP(C79,[2]SISMED!$C$2:$W$141,17,FALSE)</f>
        <v>0</v>
      </c>
      <c r="AO79" s="32">
        <f>VLOOKUP(C79,[2]SISMED!$C$2:$W$141,18,FALSE)</f>
        <v>1</v>
      </c>
      <c r="AP79" s="32">
        <f>VLOOKUP(C79,[2]SISMED!$C$2:$W$141,19,FALSE)</f>
        <v>1</v>
      </c>
      <c r="AQ79" s="32">
        <f>VLOOKUP(C79,[2]SISMED!$C$2:$W$141,20,FALSE)</f>
        <v>16</v>
      </c>
      <c r="AR79" s="32">
        <f>VLOOKUP(C79,[2]SISMED!$C$2:$W$141,21,FALSE)</f>
        <v>100</v>
      </c>
      <c r="AS79" s="21" t="str">
        <f t="shared" si="1"/>
        <v>NO CUMPLE</v>
      </c>
    </row>
    <row r="80" spans="1:45" s="1" customFormat="1" ht="15.6" hidden="1" thickBot="1" x14ac:dyDescent="0.35">
      <c r="A80" s="8">
        <v>829</v>
      </c>
      <c r="B80" s="7" t="s">
        <v>29</v>
      </c>
      <c r="C80" s="20">
        <v>485</v>
      </c>
      <c r="D80" s="7" t="s">
        <v>108</v>
      </c>
      <c r="E80" s="11" t="str">
        <f>VLOOKUP(C80,[1]Hoja1!$C$4:$E$487,3,FALSE)</f>
        <v>I-3</v>
      </c>
      <c r="F80" s="9">
        <v>1</v>
      </c>
      <c r="G80" s="6">
        <v>1</v>
      </c>
      <c r="H80" s="24">
        <v>1</v>
      </c>
      <c r="I80" s="10">
        <v>1</v>
      </c>
      <c r="J80" s="9">
        <v>1</v>
      </c>
      <c r="K80" s="6">
        <v>1</v>
      </c>
      <c r="L80" s="6">
        <v>1</v>
      </c>
      <c r="M80" s="6">
        <v>1</v>
      </c>
      <c r="N80" s="26">
        <v>1</v>
      </c>
      <c r="O80" s="10">
        <v>1</v>
      </c>
      <c r="P80" s="9">
        <v>1</v>
      </c>
      <c r="Q80" s="6">
        <v>1</v>
      </c>
      <c r="R80" s="6">
        <v>1</v>
      </c>
      <c r="S80" s="6">
        <v>1</v>
      </c>
      <c r="T80" s="6">
        <v>0</v>
      </c>
      <c r="U80" s="6">
        <v>1</v>
      </c>
      <c r="V80" s="24">
        <v>1</v>
      </c>
      <c r="W80" s="6">
        <v>1</v>
      </c>
      <c r="X80" s="29">
        <v>1</v>
      </c>
      <c r="Y80" s="31">
        <v>100</v>
      </c>
      <c r="Z80" s="21" t="e">
        <f>VLOOKUP(C80,[2]SISMED!$C$2:$W$141,3,FALSE)</f>
        <v>#N/A</v>
      </c>
      <c r="AA80" s="32" t="e">
        <f>VLOOKUP(C80,[2]SISMED!$C$2:$W$141,4,FALSE)</f>
        <v>#N/A</v>
      </c>
      <c r="AB80" s="32" t="e">
        <f>VLOOKUP(C80,[2]SISMED!$C$2:$W$141,5,FALSE)</f>
        <v>#N/A</v>
      </c>
      <c r="AC80" s="32" t="e">
        <f>VLOOKUP(C80,[2]SISMED!$C$2:$W$141,6,FALSE)</f>
        <v>#N/A</v>
      </c>
      <c r="AD80" s="32" t="e">
        <f>VLOOKUP(C80,[2]SISMED!$C$2:$W$141,7,FALSE)</f>
        <v>#N/A</v>
      </c>
      <c r="AE80" s="32" t="e">
        <f>VLOOKUP(C80,[2]SISMED!$C$2:$W$141,8,FALSE)</f>
        <v>#N/A</v>
      </c>
      <c r="AF80" s="32" t="e">
        <f>VLOOKUP(C80,[2]SISMED!$C$2:$W$141,9,FALSE)</f>
        <v>#N/A</v>
      </c>
      <c r="AG80" s="32" t="e">
        <f>VLOOKUP(C80,[2]SISMED!$C$2:$W$141,10,FALSE)</f>
        <v>#N/A</v>
      </c>
      <c r="AH80" s="32" t="e">
        <f>VLOOKUP(C80,[2]SISMED!$C$2:$W$141,11,FALSE)</f>
        <v>#N/A</v>
      </c>
      <c r="AI80" s="32" t="e">
        <f>VLOOKUP(C80,[2]SISMED!$C$2:$W$141,12,FALSE)</f>
        <v>#N/A</v>
      </c>
      <c r="AJ80" s="32" t="e">
        <f>VLOOKUP(C80,[2]SISMED!$C$2:$W$141,13,FALSE)</f>
        <v>#N/A</v>
      </c>
      <c r="AK80" s="32" t="e">
        <f>VLOOKUP(C80,[2]SISMED!$C$2:$W$141,14,FALSE)</f>
        <v>#N/A</v>
      </c>
      <c r="AL80" s="32" t="e">
        <f>VLOOKUP(C80,[2]SISMED!$C$2:$W$141,15,FALSE)</f>
        <v>#N/A</v>
      </c>
      <c r="AM80" s="32" t="e">
        <f>VLOOKUP(C80,[2]SISMED!$C$2:$W$141,16,FALSE)</f>
        <v>#N/A</v>
      </c>
      <c r="AN80" s="32" t="e">
        <f>VLOOKUP(C80,[2]SISMED!$C$2:$W$141,17,FALSE)</f>
        <v>#N/A</v>
      </c>
      <c r="AO80" s="32" t="e">
        <f>VLOOKUP(C80,[2]SISMED!$C$2:$W$141,18,FALSE)</f>
        <v>#N/A</v>
      </c>
      <c r="AP80" s="32" t="e">
        <f>VLOOKUP(C80,[2]SISMED!$C$2:$W$141,19,FALSE)</f>
        <v>#N/A</v>
      </c>
      <c r="AQ80" s="32" t="e">
        <f>VLOOKUP(C80,[2]SISMED!$C$2:$W$141,20,FALSE)</f>
        <v>#N/A</v>
      </c>
      <c r="AR80" s="32" t="e">
        <f>VLOOKUP(C80,[2]SISMED!$C$2:$W$141,21,FALSE)</f>
        <v>#N/A</v>
      </c>
      <c r="AS80" s="21" t="e">
        <f t="shared" si="1"/>
        <v>#N/A</v>
      </c>
    </row>
    <row r="81" spans="1:45" s="1" customFormat="1" ht="15.6" hidden="1" thickBot="1" x14ac:dyDescent="0.35">
      <c r="A81" s="8">
        <v>829</v>
      </c>
      <c r="B81" s="7" t="s">
        <v>29</v>
      </c>
      <c r="C81" s="20">
        <v>7186</v>
      </c>
      <c r="D81" s="7" t="s">
        <v>109</v>
      </c>
      <c r="E81" s="11" t="str">
        <f>VLOOKUP(C81,[1]Hoja1!$C$4:$E$487,3,FALSE)</f>
        <v>I-1</v>
      </c>
      <c r="F81" s="9">
        <v>0</v>
      </c>
      <c r="G81" s="6">
        <v>1</v>
      </c>
      <c r="H81" s="24">
        <v>0</v>
      </c>
      <c r="I81" s="10">
        <v>1</v>
      </c>
      <c r="J81" s="9">
        <v>1</v>
      </c>
      <c r="K81" s="6">
        <v>1</v>
      </c>
      <c r="L81" s="6">
        <v>1</v>
      </c>
      <c r="M81" s="6">
        <v>1</v>
      </c>
      <c r="N81" s="26">
        <v>1</v>
      </c>
      <c r="O81" s="10">
        <v>1</v>
      </c>
      <c r="P81" s="9">
        <v>1</v>
      </c>
      <c r="Q81" s="6">
        <v>1</v>
      </c>
      <c r="R81" s="6">
        <v>0</v>
      </c>
      <c r="S81" s="6">
        <v>0</v>
      </c>
      <c r="T81" s="6">
        <v>1</v>
      </c>
      <c r="U81" s="6">
        <v>0</v>
      </c>
      <c r="V81" s="24">
        <v>1</v>
      </c>
      <c r="W81" s="6">
        <v>1</v>
      </c>
      <c r="X81" s="29">
        <v>0</v>
      </c>
      <c r="Y81" s="31">
        <v>80</v>
      </c>
      <c r="Z81" s="21" t="e">
        <f>VLOOKUP(C81,[2]SISMED!$C$2:$W$141,3,FALSE)</f>
        <v>#N/A</v>
      </c>
      <c r="AA81" s="32" t="e">
        <f>VLOOKUP(C81,[2]SISMED!$C$2:$W$141,4,FALSE)</f>
        <v>#N/A</v>
      </c>
      <c r="AB81" s="32" t="e">
        <f>VLOOKUP(C81,[2]SISMED!$C$2:$W$141,5,FALSE)</f>
        <v>#N/A</v>
      </c>
      <c r="AC81" s="32" t="e">
        <f>VLOOKUP(C81,[2]SISMED!$C$2:$W$141,6,FALSE)</f>
        <v>#N/A</v>
      </c>
      <c r="AD81" s="32" t="e">
        <f>VLOOKUP(C81,[2]SISMED!$C$2:$W$141,7,FALSE)</f>
        <v>#N/A</v>
      </c>
      <c r="AE81" s="32" t="e">
        <f>VLOOKUP(C81,[2]SISMED!$C$2:$W$141,8,FALSE)</f>
        <v>#N/A</v>
      </c>
      <c r="AF81" s="32" t="e">
        <f>VLOOKUP(C81,[2]SISMED!$C$2:$W$141,9,FALSE)</f>
        <v>#N/A</v>
      </c>
      <c r="AG81" s="32" t="e">
        <f>VLOOKUP(C81,[2]SISMED!$C$2:$W$141,10,FALSE)</f>
        <v>#N/A</v>
      </c>
      <c r="AH81" s="32" t="e">
        <f>VLOOKUP(C81,[2]SISMED!$C$2:$W$141,11,FALSE)</f>
        <v>#N/A</v>
      </c>
      <c r="AI81" s="32" t="e">
        <f>VLOOKUP(C81,[2]SISMED!$C$2:$W$141,12,FALSE)</f>
        <v>#N/A</v>
      </c>
      <c r="AJ81" s="32" t="e">
        <f>VLOOKUP(C81,[2]SISMED!$C$2:$W$141,13,FALSE)</f>
        <v>#N/A</v>
      </c>
      <c r="AK81" s="32" t="e">
        <f>VLOOKUP(C81,[2]SISMED!$C$2:$W$141,14,FALSE)</f>
        <v>#N/A</v>
      </c>
      <c r="AL81" s="32" t="e">
        <f>VLOOKUP(C81,[2]SISMED!$C$2:$W$141,15,FALSE)</f>
        <v>#N/A</v>
      </c>
      <c r="AM81" s="32" t="e">
        <f>VLOOKUP(C81,[2]SISMED!$C$2:$W$141,16,FALSE)</f>
        <v>#N/A</v>
      </c>
      <c r="AN81" s="32" t="e">
        <f>VLOOKUP(C81,[2]SISMED!$C$2:$W$141,17,FALSE)</f>
        <v>#N/A</v>
      </c>
      <c r="AO81" s="32" t="e">
        <f>VLOOKUP(C81,[2]SISMED!$C$2:$W$141,18,FALSE)</f>
        <v>#N/A</v>
      </c>
      <c r="AP81" s="32" t="e">
        <f>VLOOKUP(C81,[2]SISMED!$C$2:$W$141,19,FALSE)</f>
        <v>#N/A</v>
      </c>
      <c r="AQ81" s="32" t="e">
        <f>VLOOKUP(C81,[2]SISMED!$C$2:$W$141,20,FALSE)</f>
        <v>#N/A</v>
      </c>
      <c r="AR81" s="32" t="e">
        <f>VLOOKUP(C81,[2]SISMED!$C$2:$W$141,21,FALSE)</f>
        <v>#N/A</v>
      </c>
      <c r="AS81" s="21" t="e">
        <f t="shared" si="1"/>
        <v>#N/A</v>
      </c>
    </row>
    <row r="82" spans="1:45" s="1" customFormat="1" ht="15.6" hidden="1" thickBot="1" x14ac:dyDescent="0.35">
      <c r="A82" s="8">
        <v>829</v>
      </c>
      <c r="B82" s="7" t="s">
        <v>29</v>
      </c>
      <c r="C82" s="20">
        <v>6876</v>
      </c>
      <c r="D82" s="7" t="s">
        <v>110</v>
      </c>
      <c r="E82" s="11" t="str">
        <f>VLOOKUP(C82,[1]Hoja1!$C$4:$E$487,3,FALSE)</f>
        <v>I-2</v>
      </c>
      <c r="F82" s="9">
        <v>1</v>
      </c>
      <c r="G82" s="6">
        <v>1</v>
      </c>
      <c r="H82" s="24">
        <v>0</v>
      </c>
      <c r="I82" s="10">
        <v>1</v>
      </c>
      <c r="J82" s="9">
        <v>1</v>
      </c>
      <c r="K82" s="6">
        <v>1</v>
      </c>
      <c r="L82" s="6">
        <v>1</v>
      </c>
      <c r="M82" s="6">
        <v>1</v>
      </c>
      <c r="N82" s="26">
        <v>1</v>
      </c>
      <c r="O82" s="10">
        <v>1</v>
      </c>
      <c r="P82" s="9">
        <v>1</v>
      </c>
      <c r="Q82" s="6">
        <v>0</v>
      </c>
      <c r="R82" s="6">
        <v>1</v>
      </c>
      <c r="S82" s="6">
        <v>1</v>
      </c>
      <c r="T82" s="6">
        <v>1</v>
      </c>
      <c r="U82" s="6">
        <v>1</v>
      </c>
      <c r="V82" s="24">
        <v>1</v>
      </c>
      <c r="W82" s="6">
        <v>1</v>
      </c>
      <c r="X82" s="29">
        <v>0</v>
      </c>
      <c r="Y82" s="31">
        <v>93.3</v>
      </c>
      <c r="Z82" s="21" t="e">
        <f>VLOOKUP(C82,[2]SISMED!$C$2:$W$141,3,FALSE)</f>
        <v>#N/A</v>
      </c>
      <c r="AA82" s="32" t="e">
        <f>VLOOKUP(C82,[2]SISMED!$C$2:$W$141,4,FALSE)</f>
        <v>#N/A</v>
      </c>
      <c r="AB82" s="32" t="e">
        <f>VLOOKUP(C82,[2]SISMED!$C$2:$W$141,5,FALSE)</f>
        <v>#N/A</v>
      </c>
      <c r="AC82" s="32" t="e">
        <f>VLOOKUP(C82,[2]SISMED!$C$2:$W$141,6,FALSE)</f>
        <v>#N/A</v>
      </c>
      <c r="AD82" s="32" t="e">
        <f>VLOOKUP(C82,[2]SISMED!$C$2:$W$141,7,FALSE)</f>
        <v>#N/A</v>
      </c>
      <c r="AE82" s="32" t="e">
        <f>VLOOKUP(C82,[2]SISMED!$C$2:$W$141,8,FALSE)</f>
        <v>#N/A</v>
      </c>
      <c r="AF82" s="32" t="e">
        <f>VLOOKUP(C82,[2]SISMED!$C$2:$W$141,9,FALSE)</f>
        <v>#N/A</v>
      </c>
      <c r="AG82" s="32" t="e">
        <f>VLOOKUP(C82,[2]SISMED!$C$2:$W$141,10,FALSE)</f>
        <v>#N/A</v>
      </c>
      <c r="AH82" s="32" t="e">
        <f>VLOOKUP(C82,[2]SISMED!$C$2:$W$141,11,FALSE)</f>
        <v>#N/A</v>
      </c>
      <c r="AI82" s="32" t="e">
        <f>VLOOKUP(C82,[2]SISMED!$C$2:$W$141,12,FALSE)</f>
        <v>#N/A</v>
      </c>
      <c r="AJ82" s="32" t="e">
        <f>VLOOKUP(C82,[2]SISMED!$C$2:$W$141,13,FALSE)</f>
        <v>#N/A</v>
      </c>
      <c r="AK82" s="32" t="e">
        <f>VLOOKUP(C82,[2]SISMED!$C$2:$W$141,14,FALSE)</f>
        <v>#N/A</v>
      </c>
      <c r="AL82" s="32" t="e">
        <f>VLOOKUP(C82,[2]SISMED!$C$2:$W$141,15,FALSE)</f>
        <v>#N/A</v>
      </c>
      <c r="AM82" s="32" t="e">
        <f>VLOOKUP(C82,[2]SISMED!$C$2:$W$141,16,FALSE)</f>
        <v>#N/A</v>
      </c>
      <c r="AN82" s="32" t="e">
        <f>VLOOKUP(C82,[2]SISMED!$C$2:$W$141,17,FALSE)</f>
        <v>#N/A</v>
      </c>
      <c r="AO82" s="32" t="e">
        <f>VLOOKUP(C82,[2]SISMED!$C$2:$W$141,18,FALSE)</f>
        <v>#N/A</v>
      </c>
      <c r="AP82" s="32" t="e">
        <f>VLOOKUP(C82,[2]SISMED!$C$2:$W$141,19,FALSE)</f>
        <v>#N/A</v>
      </c>
      <c r="AQ82" s="32" t="e">
        <f>VLOOKUP(C82,[2]SISMED!$C$2:$W$141,20,FALSE)</f>
        <v>#N/A</v>
      </c>
      <c r="AR82" s="32" t="e">
        <f>VLOOKUP(C82,[2]SISMED!$C$2:$W$141,21,FALSE)</f>
        <v>#N/A</v>
      </c>
      <c r="AS82" s="21" t="e">
        <f t="shared" si="1"/>
        <v>#N/A</v>
      </c>
    </row>
    <row r="83" spans="1:45" s="1" customFormat="1" ht="15.6" hidden="1" thickBot="1" x14ac:dyDescent="0.35">
      <c r="A83" s="8">
        <v>829</v>
      </c>
      <c r="B83" s="7" t="s">
        <v>29</v>
      </c>
      <c r="C83" s="20">
        <v>494</v>
      </c>
      <c r="D83" s="7" t="s">
        <v>111</v>
      </c>
      <c r="E83" s="11" t="str">
        <f>VLOOKUP(C83,[1]Hoja1!$C$4:$E$487,3,FALSE)</f>
        <v>I-2</v>
      </c>
      <c r="F83" s="9">
        <v>1</v>
      </c>
      <c r="G83" s="6">
        <v>1</v>
      </c>
      <c r="H83" s="24">
        <v>0</v>
      </c>
      <c r="I83" s="10">
        <v>1</v>
      </c>
      <c r="J83" s="9">
        <v>1</v>
      </c>
      <c r="K83" s="6">
        <v>1</v>
      </c>
      <c r="L83" s="6">
        <v>1</v>
      </c>
      <c r="M83" s="6">
        <v>1</v>
      </c>
      <c r="N83" s="26">
        <v>1</v>
      </c>
      <c r="O83" s="10">
        <v>1</v>
      </c>
      <c r="P83" s="9">
        <v>1</v>
      </c>
      <c r="Q83" s="6">
        <v>1</v>
      </c>
      <c r="R83" s="6">
        <v>0</v>
      </c>
      <c r="S83" s="6">
        <v>1</v>
      </c>
      <c r="T83" s="6">
        <v>1</v>
      </c>
      <c r="U83" s="6">
        <v>0</v>
      </c>
      <c r="V83" s="24">
        <v>1</v>
      </c>
      <c r="W83" s="6">
        <v>1</v>
      </c>
      <c r="X83" s="29">
        <v>0</v>
      </c>
      <c r="Y83" s="31">
        <v>93.3</v>
      </c>
      <c r="Z83" s="21" t="e">
        <f>VLOOKUP(C83,[2]SISMED!$C$2:$W$141,3,FALSE)</f>
        <v>#N/A</v>
      </c>
      <c r="AA83" s="32" t="e">
        <f>VLOOKUP(C83,[2]SISMED!$C$2:$W$141,4,FALSE)</f>
        <v>#N/A</v>
      </c>
      <c r="AB83" s="32" t="e">
        <f>VLOOKUP(C83,[2]SISMED!$C$2:$W$141,5,FALSE)</f>
        <v>#N/A</v>
      </c>
      <c r="AC83" s="32" t="e">
        <f>VLOOKUP(C83,[2]SISMED!$C$2:$W$141,6,FALSE)</f>
        <v>#N/A</v>
      </c>
      <c r="AD83" s="32" t="e">
        <f>VLOOKUP(C83,[2]SISMED!$C$2:$W$141,7,FALSE)</f>
        <v>#N/A</v>
      </c>
      <c r="AE83" s="32" t="e">
        <f>VLOOKUP(C83,[2]SISMED!$C$2:$W$141,8,FALSE)</f>
        <v>#N/A</v>
      </c>
      <c r="AF83" s="32" t="e">
        <f>VLOOKUP(C83,[2]SISMED!$C$2:$W$141,9,FALSE)</f>
        <v>#N/A</v>
      </c>
      <c r="AG83" s="32" t="e">
        <f>VLOOKUP(C83,[2]SISMED!$C$2:$W$141,10,FALSE)</f>
        <v>#N/A</v>
      </c>
      <c r="AH83" s="32" t="e">
        <f>VLOOKUP(C83,[2]SISMED!$C$2:$W$141,11,FALSE)</f>
        <v>#N/A</v>
      </c>
      <c r="AI83" s="32" t="e">
        <f>VLOOKUP(C83,[2]SISMED!$C$2:$W$141,12,FALSE)</f>
        <v>#N/A</v>
      </c>
      <c r="AJ83" s="32" t="e">
        <f>VLOOKUP(C83,[2]SISMED!$C$2:$W$141,13,FALSE)</f>
        <v>#N/A</v>
      </c>
      <c r="AK83" s="32" t="e">
        <f>VLOOKUP(C83,[2]SISMED!$C$2:$W$141,14,FALSE)</f>
        <v>#N/A</v>
      </c>
      <c r="AL83" s="32" t="e">
        <f>VLOOKUP(C83,[2]SISMED!$C$2:$W$141,15,FALSE)</f>
        <v>#N/A</v>
      </c>
      <c r="AM83" s="32" t="e">
        <f>VLOOKUP(C83,[2]SISMED!$C$2:$W$141,16,FALSE)</f>
        <v>#N/A</v>
      </c>
      <c r="AN83" s="32" t="e">
        <f>VLOOKUP(C83,[2]SISMED!$C$2:$W$141,17,FALSE)</f>
        <v>#N/A</v>
      </c>
      <c r="AO83" s="32" t="e">
        <f>VLOOKUP(C83,[2]SISMED!$C$2:$W$141,18,FALSE)</f>
        <v>#N/A</v>
      </c>
      <c r="AP83" s="32" t="e">
        <f>VLOOKUP(C83,[2]SISMED!$C$2:$W$141,19,FALSE)</f>
        <v>#N/A</v>
      </c>
      <c r="AQ83" s="32" t="e">
        <f>VLOOKUP(C83,[2]SISMED!$C$2:$W$141,20,FALSE)</f>
        <v>#N/A</v>
      </c>
      <c r="AR83" s="32" t="e">
        <f>VLOOKUP(C83,[2]SISMED!$C$2:$W$141,21,FALSE)</f>
        <v>#N/A</v>
      </c>
      <c r="AS83" s="21" t="e">
        <f t="shared" si="1"/>
        <v>#N/A</v>
      </c>
    </row>
    <row r="84" spans="1:45" s="1" customFormat="1" ht="15.6" hidden="1" thickBot="1" x14ac:dyDescent="0.35">
      <c r="A84" s="8">
        <v>829</v>
      </c>
      <c r="B84" s="7" t="s">
        <v>29</v>
      </c>
      <c r="C84" s="20">
        <v>489</v>
      </c>
      <c r="D84" s="7" t="s">
        <v>112</v>
      </c>
      <c r="E84" s="11" t="str">
        <f>VLOOKUP(C84,[1]Hoja1!$C$4:$E$487,3,FALSE)</f>
        <v>I-1</v>
      </c>
      <c r="F84" s="9">
        <v>1</v>
      </c>
      <c r="G84" s="6">
        <v>1</v>
      </c>
      <c r="H84" s="24">
        <v>0</v>
      </c>
      <c r="I84" s="10">
        <v>1</v>
      </c>
      <c r="J84" s="9">
        <v>1</v>
      </c>
      <c r="K84" s="6">
        <v>1</v>
      </c>
      <c r="L84" s="6">
        <v>1</v>
      </c>
      <c r="M84" s="6">
        <v>1</v>
      </c>
      <c r="N84" s="26">
        <v>1</v>
      </c>
      <c r="O84" s="10">
        <v>1</v>
      </c>
      <c r="P84" s="9">
        <v>1</v>
      </c>
      <c r="Q84" s="6">
        <v>1</v>
      </c>
      <c r="R84" s="6">
        <v>1</v>
      </c>
      <c r="S84" s="6">
        <v>1</v>
      </c>
      <c r="T84" s="6">
        <v>1</v>
      </c>
      <c r="U84" s="6">
        <v>1</v>
      </c>
      <c r="V84" s="24">
        <v>1</v>
      </c>
      <c r="W84" s="6">
        <v>1</v>
      </c>
      <c r="X84" s="29">
        <v>0</v>
      </c>
      <c r="Y84" s="31">
        <v>100</v>
      </c>
      <c r="Z84" s="21" t="e">
        <f>VLOOKUP(C84,[2]SISMED!$C$2:$W$141,3,FALSE)</f>
        <v>#N/A</v>
      </c>
      <c r="AA84" s="32" t="e">
        <f>VLOOKUP(C84,[2]SISMED!$C$2:$W$141,4,FALSE)</f>
        <v>#N/A</v>
      </c>
      <c r="AB84" s="32" t="e">
        <f>VLOOKUP(C84,[2]SISMED!$C$2:$W$141,5,FALSE)</f>
        <v>#N/A</v>
      </c>
      <c r="AC84" s="32" t="e">
        <f>VLOOKUP(C84,[2]SISMED!$C$2:$W$141,6,FALSE)</f>
        <v>#N/A</v>
      </c>
      <c r="AD84" s="32" t="e">
        <f>VLOOKUP(C84,[2]SISMED!$C$2:$W$141,7,FALSE)</f>
        <v>#N/A</v>
      </c>
      <c r="AE84" s="32" t="e">
        <f>VLOOKUP(C84,[2]SISMED!$C$2:$W$141,8,FALSE)</f>
        <v>#N/A</v>
      </c>
      <c r="AF84" s="32" t="e">
        <f>VLOOKUP(C84,[2]SISMED!$C$2:$W$141,9,FALSE)</f>
        <v>#N/A</v>
      </c>
      <c r="AG84" s="32" t="e">
        <f>VLOOKUP(C84,[2]SISMED!$C$2:$W$141,10,FALSE)</f>
        <v>#N/A</v>
      </c>
      <c r="AH84" s="32" t="e">
        <f>VLOOKUP(C84,[2]SISMED!$C$2:$W$141,11,FALSE)</f>
        <v>#N/A</v>
      </c>
      <c r="AI84" s="32" t="e">
        <f>VLOOKUP(C84,[2]SISMED!$C$2:$W$141,12,FALSE)</f>
        <v>#N/A</v>
      </c>
      <c r="AJ84" s="32" t="e">
        <f>VLOOKUP(C84,[2]SISMED!$C$2:$W$141,13,FALSE)</f>
        <v>#N/A</v>
      </c>
      <c r="AK84" s="32" t="e">
        <f>VLOOKUP(C84,[2]SISMED!$C$2:$W$141,14,FALSE)</f>
        <v>#N/A</v>
      </c>
      <c r="AL84" s="32" t="e">
        <f>VLOOKUP(C84,[2]SISMED!$C$2:$W$141,15,FALSE)</f>
        <v>#N/A</v>
      </c>
      <c r="AM84" s="32" t="e">
        <f>VLOOKUP(C84,[2]SISMED!$C$2:$W$141,16,FALSE)</f>
        <v>#N/A</v>
      </c>
      <c r="AN84" s="32" t="e">
        <f>VLOOKUP(C84,[2]SISMED!$C$2:$W$141,17,FALSE)</f>
        <v>#N/A</v>
      </c>
      <c r="AO84" s="32" t="e">
        <f>VLOOKUP(C84,[2]SISMED!$C$2:$W$141,18,FALSE)</f>
        <v>#N/A</v>
      </c>
      <c r="AP84" s="32" t="e">
        <f>VLOOKUP(C84,[2]SISMED!$C$2:$W$141,19,FALSE)</f>
        <v>#N/A</v>
      </c>
      <c r="AQ84" s="32" t="e">
        <f>VLOOKUP(C84,[2]SISMED!$C$2:$W$141,20,FALSE)</f>
        <v>#N/A</v>
      </c>
      <c r="AR84" s="32" t="e">
        <f>VLOOKUP(C84,[2]SISMED!$C$2:$W$141,21,FALSE)</f>
        <v>#N/A</v>
      </c>
      <c r="AS84" s="21" t="e">
        <f t="shared" si="1"/>
        <v>#N/A</v>
      </c>
    </row>
    <row r="85" spans="1:45" s="1" customFormat="1" ht="15.6" hidden="1" thickBot="1" x14ac:dyDescent="0.35">
      <c r="A85" s="8">
        <v>829</v>
      </c>
      <c r="B85" s="7" t="s">
        <v>29</v>
      </c>
      <c r="C85" s="20">
        <v>487</v>
      </c>
      <c r="D85" s="7" t="s">
        <v>113</v>
      </c>
      <c r="E85" s="11" t="str">
        <f>VLOOKUP(C85,[1]Hoja1!$C$4:$E$487,3,FALSE)</f>
        <v>I-1</v>
      </c>
      <c r="F85" s="9">
        <v>1</v>
      </c>
      <c r="G85" s="6">
        <v>1</v>
      </c>
      <c r="H85" s="24">
        <v>0</v>
      </c>
      <c r="I85" s="10">
        <v>1</v>
      </c>
      <c r="J85" s="9">
        <v>1</v>
      </c>
      <c r="K85" s="6">
        <v>1</v>
      </c>
      <c r="L85" s="6">
        <v>1</v>
      </c>
      <c r="M85" s="6">
        <v>1</v>
      </c>
      <c r="N85" s="26">
        <v>1</v>
      </c>
      <c r="O85" s="10">
        <v>1</v>
      </c>
      <c r="P85" s="9">
        <v>1</v>
      </c>
      <c r="Q85" s="6">
        <v>1</v>
      </c>
      <c r="R85" s="6">
        <v>1</v>
      </c>
      <c r="S85" s="6">
        <v>1</v>
      </c>
      <c r="T85" s="6">
        <v>1</v>
      </c>
      <c r="U85" s="6">
        <v>0</v>
      </c>
      <c r="V85" s="24">
        <v>0</v>
      </c>
      <c r="W85" s="6">
        <v>1</v>
      </c>
      <c r="X85" s="29">
        <v>0</v>
      </c>
      <c r="Y85" s="31">
        <v>100</v>
      </c>
      <c r="Z85" s="21" t="e">
        <f>VLOOKUP(C85,[2]SISMED!$C$2:$W$141,3,FALSE)</f>
        <v>#N/A</v>
      </c>
      <c r="AA85" s="32" t="e">
        <f>VLOOKUP(C85,[2]SISMED!$C$2:$W$141,4,FALSE)</f>
        <v>#N/A</v>
      </c>
      <c r="AB85" s="32" t="e">
        <f>VLOOKUP(C85,[2]SISMED!$C$2:$W$141,5,FALSE)</f>
        <v>#N/A</v>
      </c>
      <c r="AC85" s="32" t="e">
        <f>VLOOKUP(C85,[2]SISMED!$C$2:$W$141,6,FALSE)</f>
        <v>#N/A</v>
      </c>
      <c r="AD85" s="32" t="e">
        <f>VLOOKUP(C85,[2]SISMED!$C$2:$W$141,7,FALSE)</f>
        <v>#N/A</v>
      </c>
      <c r="AE85" s="32" t="e">
        <f>VLOOKUP(C85,[2]SISMED!$C$2:$W$141,8,FALSE)</f>
        <v>#N/A</v>
      </c>
      <c r="AF85" s="32" t="e">
        <f>VLOOKUP(C85,[2]SISMED!$C$2:$W$141,9,FALSE)</f>
        <v>#N/A</v>
      </c>
      <c r="AG85" s="32" t="e">
        <f>VLOOKUP(C85,[2]SISMED!$C$2:$W$141,10,FALSE)</f>
        <v>#N/A</v>
      </c>
      <c r="AH85" s="32" t="e">
        <f>VLOOKUP(C85,[2]SISMED!$C$2:$W$141,11,FALSE)</f>
        <v>#N/A</v>
      </c>
      <c r="AI85" s="32" t="e">
        <f>VLOOKUP(C85,[2]SISMED!$C$2:$W$141,12,FALSE)</f>
        <v>#N/A</v>
      </c>
      <c r="AJ85" s="32" t="e">
        <f>VLOOKUP(C85,[2]SISMED!$C$2:$W$141,13,FALSE)</f>
        <v>#N/A</v>
      </c>
      <c r="AK85" s="32" t="e">
        <f>VLOOKUP(C85,[2]SISMED!$C$2:$W$141,14,FALSE)</f>
        <v>#N/A</v>
      </c>
      <c r="AL85" s="32" t="e">
        <f>VLOOKUP(C85,[2]SISMED!$C$2:$W$141,15,FALSE)</f>
        <v>#N/A</v>
      </c>
      <c r="AM85" s="32" t="e">
        <f>VLOOKUP(C85,[2]SISMED!$C$2:$W$141,16,FALSE)</f>
        <v>#N/A</v>
      </c>
      <c r="AN85" s="32" t="e">
        <f>VLOOKUP(C85,[2]SISMED!$C$2:$W$141,17,FALSE)</f>
        <v>#N/A</v>
      </c>
      <c r="AO85" s="32" t="e">
        <f>VLOOKUP(C85,[2]SISMED!$C$2:$W$141,18,FALSE)</f>
        <v>#N/A</v>
      </c>
      <c r="AP85" s="32" t="e">
        <f>VLOOKUP(C85,[2]SISMED!$C$2:$W$141,19,FALSE)</f>
        <v>#N/A</v>
      </c>
      <c r="AQ85" s="32" t="e">
        <f>VLOOKUP(C85,[2]SISMED!$C$2:$W$141,20,FALSE)</f>
        <v>#N/A</v>
      </c>
      <c r="AR85" s="32" t="e">
        <f>VLOOKUP(C85,[2]SISMED!$C$2:$W$141,21,FALSE)</f>
        <v>#N/A</v>
      </c>
      <c r="AS85" s="21" t="e">
        <f t="shared" si="1"/>
        <v>#N/A</v>
      </c>
    </row>
    <row r="86" spans="1:45" s="1" customFormat="1" ht="15" x14ac:dyDescent="0.3">
      <c r="A86" s="8">
        <v>829</v>
      </c>
      <c r="B86" s="7" t="s">
        <v>29</v>
      </c>
      <c r="C86" s="20">
        <v>463</v>
      </c>
      <c r="D86" s="7" t="s">
        <v>114</v>
      </c>
      <c r="E86" s="11" t="str">
        <f>VLOOKUP(C86,[1]Hoja1!$C$4:$E$487,3,FALSE)</f>
        <v>I-2</v>
      </c>
      <c r="F86" s="9">
        <v>0</v>
      </c>
      <c r="G86" s="6">
        <v>1</v>
      </c>
      <c r="H86" s="24">
        <v>0</v>
      </c>
      <c r="I86" s="10">
        <v>1</v>
      </c>
      <c r="J86" s="9">
        <v>1</v>
      </c>
      <c r="K86" s="6">
        <v>1</v>
      </c>
      <c r="L86" s="6">
        <v>1</v>
      </c>
      <c r="M86" s="6">
        <v>1</v>
      </c>
      <c r="N86" s="26">
        <v>1</v>
      </c>
      <c r="O86" s="10">
        <v>0</v>
      </c>
      <c r="P86" s="9">
        <v>1</v>
      </c>
      <c r="Q86" s="6">
        <v>1</v>
      </c>
      <c r="R86" s="6">
        <v>1</v>
      </c>
      <c r="S86" s="6">
        <v>1</v>
      </c>
      <c r="T86" s="6">
        <v>1</v>
      </c>
      <c r="U86" s="6">
        <v>0</v>
      </c>
      <c r="V86" s="24">
        <v>0</v>
      </c>
      <c r="W86" s="6">
        <v>1</v>
      </c>
      <c r="X86" s="29">
        <v>0</v>
      </c>
      <c r="Y86" s="31">
        <v>86.7</v>
      </c>
      <c r="Z86" s="21">
        <f>VLOOKUP(C86,[2]SISMED!$C$2:$W$141,3,FALSE)</f>
        <v>1</v>
      </c>
      <c r="AA86" s="32">
        <f>VLOOKUP(C86,[2]SISMED!$C$2:$W$141,4,FALSE)</f>
        <v>1</v>
      </c>
      <c r="AB86" s="32">
        <f>VLOOKUP(C86,[2]SISMED!$C$2:$W$141,5,FALSE)</f>
        <v>1</v>
      </c>
      <c r="AC86" s="32">
        <f>VLOOKUP(C86,[2]SISMED!$C$2:$W$141,6,FALSE)</f>
        <v>1</v>
      </c>
      <c r="AD86" s="32">
        <f>VLOOKUP(C86,[2]SISMED!$C$2:$W$141,7,FALSE)</f>
        <v>1</v>
      </c>
      <c r="AE86" s="32">
        <f>VLOOKUP(C86,[2]SISMED!$C$2:$W$141,8,FALSE)</f>
        <v>1</v>
      </c>
      <c r="AF86" s="32">
        <f>VLOOKUP(C86,[2]SISMED!$C$2:$W$141,9,FALSE)</f>
        <v>1</v>
      </c>
      <c r="AG86" s="32">
        <f>VLOOKUP(C86,[2]SISMED!$C$2:$W$141,10,FALSE)</f>
        <v>1</v>
      </c>
      <c r="AH86" s="32">
        <f>VLOOKUP(C86,[2]SISMED!$C$2:$W$141,11,FALSE)</f>
        <v>1</v>
      </c>
      <c r="AI86" s="32">
        <f>VLOOKUP(C86,[2]SISMED!$C$2:$W$141,12,FALSE)</f>
        <v>1</v>
      </c>
      <c r="AJ86" s="32">
        <f>VLOOKUP(C86,[2]SISMED!$C$2:$W$141,13,FALSE)</f>
        <v>1</v>
      </c>
      <c r="AK86" s="32">
        <f>VLOOKUP(C86,[2]SISMED!$C$2:$W$141,14,FALSE)</f>
        <v>1</v>
      </c>
      <c r="AL86" s="32">
        <f>VLOOKUP(C86,[2]SISMED!$C$2:$W$141,15,FALSE)</f>
        <v>1</v>
      </c>
      <c r="AM86" s="32">
        <f>VLOOKUP(C86,[2]SISMED!$C$2:$W$141,16,FALSE)</f>
        <v>1</v>
      </c>
      <c r="AN86" s="32">
        <f>VLOOKUP(C86,[2]SISMED!$C$2:$W$141,17,FALSE)</f>
        <v>0</v>
      </c>
      <c r="AO86" s="32">
        <f>VLOOKUP(C86,[2]SISMED!$C$2:$W$141,18,FALSE)</f>
        <v>1</v>
      </c>
      <c r="AP86" s="32">
        <f>VLOOKUP(C86,[2]SISMED!$C$2:$W$141,19,FALSE)</f>
        <v>1</v>
      </c>
      <c r="AQ86" s="32">
        <f>VLOOKUP(C86,[2]SISMED!$C$2:$W$141,20,FALSE)</f>
        <v>16</v>
      </c>
      <c r="AR86" s="32">
        <f>VLOOKUP(C86,[2]SISMED!$C$2:$W$141,21,FALSE)</f>
        <v>100</v>
      </c>
      <c r="AS86" s="21" t="str">
        <f t="shared" si="1"/>
        <v>CUMPLE</v>
      </c>
    </row>
    <row r="87" spans="1:45" s="1" customFormat="1" ht="15" hidden="1" x14ac:dyDescent="0.3">
      <c r="A87" s="8">
        <v>829</v>
      </c>
      <c r="B87" s="7" t="s">
        <v>29</v>
      </c>
      <c r="C87" s="20">
        <v>24569</v>
      </c>
      <c r="D87" s="7" t="s">
        <v>115</v>
      </c>
      <c r="E87" s="12"/>
      <c r="F87" s="9">
        <v>0</v>
      </c>
      <c r="G87" s="6">
        <v>0</v>
      </c>
      <c r="H87" s="6">
        <v>0</v>
      </c>
      <c r="I87" s="10">
        <v>0</v>
      </c>
      <c r="J87" s="9">
        <v>0</v>
      </c>
      <c r="K87" s="6">
        <v>0</v>
      </c>
      <c r="L87" s="6">
        <v>0</v>
      </c>
      <c r="M87" s="6">
        <v>0</v>
      </c>
      <c r="N87" s="6">
        <v>0</v>
      </c>
      <c r="O87" s="10">
        <v>0</v>
      </c>
      <c r="P87" s="9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30">
        <v>0</v>
      </c>
      <c r="Y87" s="31">
        <v>0</v>
      </c>
      <c r="Z87" s="21" t="e">
        <f>VLOOKUP(C87,[2]SISMED!$C$2:$W$141,3,FALSE)</f>
        <v>#N/A</v>
      </c>
      <c r="AA87" s="32" t="e">
        <f>VLOOKUP(C87,[2]SISMED!$C$2:$W$141,4,FALSE)</f>
        <v>#N/A</v>
      </c>
      <c r="AB87" s="32" t="e">
        <f>VLOOKUP(C87,[2]SISMED!$C$2:$W$141,5,FALSE)</f>
        <v>#N/A</v>
      </c>
      <c r="AC87" s="32" t="e">
        <f>VLOOKUP(C87,[2]SISMED!$C$2:$W$141,6,FALSE)</f>
        <v>#N/A</v>
      </c>
      <c r="AD87" s="32" t="e">
        <f>VLOOKUP(C87,[2]SISMED!$C$2:$W$141,7,FALSE)</f>
        <v>#N/A</v>
      </c>
      <c r="AE87" s="32" t="e">
        <f>VLOOKUP(C87,[2]SISMED!$C$2:$W$141,8,FALSE)</f>
        <v>#N/A</v>
      </c>
      <c r="AF87" s="32" t="e">
        <f>VLOOKUP(C87,[2]SISMED!$C$2:$W$141,9,FALSE)</f>
        <v>#N/A</v>
      </c>
      <c r="AG87" s="32" t="e">
        <f>VLOOKUP(C87,[2]SISMED!$C$2:$W$141,10,FALSE)</f>
        <v>#N/A</v>
      </c>
      <c r="AH87" s="32" t="e">
        <f>VLOOKUP(C87,[2]SISMED!$C$2:$W$141,11,FALSE)</f>
        <v>#N/A</v>
      </c>
      <c r="AI87" s="32" t="e">
        <f>VLOOKUP(C87,[2]SISMED!$C$2:$W$141,12,FALSE)</f>
        <v>#N/A</v>
      </c>
      <c r="AJ87" s="32" t="e">
        <f>VLOOKUP(C87,[2]SISMED!$C$2:$W$141,13,FALSE)</f>
        <v>#N/A</v>
      </c>
      <c r="AK87" s="32" t="e">
        <f>VLOOKUP(C87,[2]SISMED!$C$2:$W$141,14,FALSE)</f>
        <v>#N/A</v>
      </c>
      <c r="AL87" s="32" t="e">
        <f>VLOOKUP(C87,[2]SISMED!$C$2:$W$141,15,FALSE)</f>
        <v>#N/A</v>
      </c>
      <c r="AM87" s="32" t="e">
        <f>VLOOKUP(C87,[2]SISMED!$C$2:$W$141,16,FALSE)</f>
        <v>#N/A</v>
      </c>
      <c r="AN87" s="32" t="e">
        <f>VLOOKUP(C87,[2]SISMED!$C$2:$W$141,17,FALSE)</f>
        <v>#N/A</v>
      </c>
      <c r="AO87" s="32" t="e">
        <f>VLOOKUP(C87,[2]SISMED!$C$2:$W$141,18,FALSE)</f>
        <v>#N/A</v>
      </c>
      <c r="AP87" s="32" t="e">
        <f>VLOOKUP(C87,[2]SISMED!$C$2:$W$141,19,FALSE)</f>
        <v>#N/A</v>
      </c>
      <c r="AQ87" s="32" t="e">
        <f>VLOOKUP(C87,[2]SISMED!$C$2:$W$141,20,FALSE)</f>
        <v>#N/A</v>
      </c>
      <c r="AR87" s="32" t="e">
        <f>VLOOKUP(C87,[2]SISMED!$C$2:$W$141,21,FALSE)</f>
        <v>#N/A</v>
      </c>
      <c r="AS87" s="21" t="e">
        <f t="shared" si="1"/>
        <v>#N/A</v>
      </c>
    </row>
    <row r="88" spans="1:45" s="1" customFormat="1" ht="15.6" thickBot="1" x14ac:dyDescent="0.35">
      <c r="A88" s="8">
        <v>829</v>
      </c>
      <c r="B88" s="7" t="s">
        <v>29</v>
      </c>
      <c r="C88" s="20">
        <v>479</v>
      </c>
      <c r="D88" s="7" t="s">
        <v>116</v>
      </c>
      <c r="E88" s="12"/>
      <c r="F88" s="9">
        <v>1</v>
      </c>
      <c r="G88" s="6">
        <v>1</v>
      </c>
      <c r="H88" s="6">
        <v>0</v>
      </c>
      <c r="I88" s="10">
        <v>1</v>
      </c>
      <c r="J88" s="9">
        <v>1</v>
      </c>
      <c r="K88" s="6">
        <v>1</v>
      </c>
      <c r="L88" s="6">
        <v>1</v>
      </c>
      <c r="M88" s="6">
        <v>1</v>
      </c>
      <c r="N88" s="26">
        <v>1</v>
      </c>
      <c r="O88" s="10">
        <v>1</v>
      </c>
      <c r="P88" s="9">
        <v>1</v>
      </c>
      <c r="Q88" s="6">
        <v>1</v>
      </c>
      <c r="R88" s="6">
        <v>1</v>
      </c>
      <c r="S88" s="6">
        <v>1</v>
      </c>
      <c r="T88" s="6">
        <v>1</v>
      </c>
      <c r="U88" s="6">
        <v>0</v>
      </c>
      <c r="V88" s="6">
        <v>1</v>
      </c>
      <c r="W88" s="6">
        <v>1</v>
      </c>
      <c r="X88" s="30">
        <v>0</v>
      </c>
      <c r="Y88" s="31">
        <v>100</v>
      </c>
      <c r="Z88" s="21">
        <f>VLOOKUP(C88,[2]SISMED!$C$2:$W$141,3,FALSE)</f>
        <v>1</v>
      </c>
      <c r="AA88" s="32">
        <f>VLOOKUP(C88,[2]SISMED!$C$2:$W$141,4,FALSE)</f>
        <v>1</v>
      </c>
      <c r="AB88" s="32">
        <f>VLOOKUP(C88,[2]SISMED!$C$2:$W$141,5,FALSE)</f>
        <v>1</v>
      </c>
      <c r="AC88" s="32">
        <f>VLOOKUP(C88,[2]SISMED!$C$2:$W$141,6,FALSE)</f>
        <v>1</v>
      </c>
      <c r="AD88" s="32">
        <f>VLOOKUP(C88,[2]SISMED!$C$2:$W$141,7,FALSE)</f>
        <v>1</v>
      </c>
      <c r="AE88" s="32">
        <f>VLOOKUP(C88,[2]SISMED!$C$2:$W$141,8,FALSE)</f>
        <v>1</v>
      </c>
      <c r="AF88" s="32">
        <f>VLOOKUP(C88,[2]SISMED!$C$2:$W$141,9,FALSE)</f>
        <v>1</v>
      </c>
      <c r="AG88" s="32">
        <f>VLOOKUP(C88,[2]SISMED!$C$2:$W$141,10,FALSE)</f>
        <v>1</v>
      </c>
      <c r="AH88" s="32">
        <f>VLOOKUP(C88,[2]SISMED!$C$2:$W$141,11,FALSE)</f>
        <v>1</v>
      </c>
      <c r="AI88" s="32">
        <f>VLOOKUP(C88,[2]SISMED!$C$2:$W$141,12,FALSE)</f>
        <v>1</v>
      </c>
      <c r="AJ88" s="32">
        <f>VLOOKUP(C88,[2]SISMED!$C$2:$W$141,13,FALSE)</f>
        <v>1</v>
      </c>
      <c r="AK88" s="32">
        <f>VLOOKUP(C88,[2]SISMED!$C$2:$W$141,14,FALSE)</f>
        <v>1</v>
      </c>
      <c r="AL88" s="32">
        <f>VLOOKUP(C88,[2]SISMED!$C$2:$W$141,15,FALSE)</f>
        <v>1</v>
      </c>
      <c r="AM88" s="32">
        <f>VLOOKUP(C88,[2]SISMED!$C$2:$W$141,16,FALSE)</f>
        <v>1</v>
      </c>
      <c r="AN88" s="32">
        <f>VLOOKUP(C88,[2]SISMED!$C$2:$W$141,17,FALSE)</f>
        <v>0</v>
      </c>
      <c r="AO88" s="32">
        <f>VLOOKUP(C88,[2]SISMED!$C$2:$W$141,18,FALSE)</f>
        <v>1</v>
      </c>
      <c r="AP88" s="32">
        <f>VLOOKUP(C88,[2]SISMED!$C$2:$W$141,19,FALSE)</f>
        <v>1</v>
      </c>
      <c r="AQ88" s="32">
        <f>VLOOKUP(C88,[2]SISMED!$C$2:$W$141,20,FALSE)</f>
        <v>16</v>
      </c>
      <c r="AR88" s="32">
        <f>VLOOKUP(C88,[2]SISMED!$C$2:$W$141,21,FALSE)</f>
        <v>100</v>
      </c>
      <c r="AS88" s="21" t="str">
        <f t="shared" si="1"/>
        <v>CUMPLE</v>
      </c>
    </row>
    <row r="89" spans="1:45" s="1" customFormat="1" ht="15.6" hidden="1" thickBot="1" x14ac:dyDescent="0.35">
      <c r="A89" s="8">
        <v>829</v>
      </c>
      <c r="B89" s="7" t="s">
        <v>29</v>
      </c>
      <c r="C89" s="20">
        <v>493</v>
      </c>
      <c r="D89" s="7" t="s">
        <v>117</v>
      </c>
      <c r="E89" s="11" t="str">
        <f>VLOOKUP(C89,[1]Hoja1!$C$4:$E$487,3,FALSE)</f>
        <v>I-2</v>
      </c>
      <c r="F89" s="9">
        <v>1</v>
      </c>
      <c r="G89" s="6">
        <v>1</v>
      </c>
      <c r="H89" s="24">
        <v>0</v>
      </c>
      <c r="I89" s="10">
        <v>1</v>
      </c>
      <c r="J89" s="9">
        <v>1</v>
      </c>
      <c r="K89" s="6">
        <v>1</v>
      </c>
      <c r="L89" s="6">
        <v>1</v>
      </c>
      <c r="M89" s="6">
        <v>1</v>
      </c>
      <c r="N89" s="26">
        <v>1</v>
      </c>
      <c r="O89" s="10">
        <v>1</v>
      </c>
      <c r="P89" s="9">
        <v>1</v>
      </c>
      <c r="Q89" s="6">
        <v>1</v>
      </c>
      <c r="R89" s="6">
        <v>1</v>
      </c>
      <c r="S89" s="6">
        <v>1</v>
      </c>
      <c r="T89" s="6">
        <v>1</v>
      </c>
      <c r="U89" s="6">
        <v>1</v>
      </c>
      <c r="V89" s="24">
        <v>1</v>
      </c>
      <c r="W89" s="6">
        <v>1</v>
      </c>
      <c r="X89" s="29">
        <v>0</v>
      </c>
      <c r="Y89" s="31">
        <v>100</v>
      </c>
      <c r="Z89" s="21" t="e">
        <f>VLOOKUP(C89,[2]SISMED!$C$2:$W$141,3,FALSE)</f>
        <v>#N/A</v>
      </c>
      <c r="AA89" s="32" t="e">
        <f>VLOOKUP(C89,[2]SISMED!$C$2:$W$141,4,FALSE)</f>
        <v>#N/A</v>
      </c>
      <c r="AB89" s="32" t="e">
        <f>VLOOKUP(C89,[2]SISMED!$C$2:$W$141,5,FALSE)</f>
        <v>#N/A</v>
      </c>
      <c r="AC89" s="32" t="e">
        <f>VLOOKUP(C89,[2]SISMED!$C$2:$W$141,6,FALSE)</f>
        <v>#N/A</v>
      </c>
      <c r="AD89" s="32" t="e">
        <f>VLOOKUP(C89,[2]SISMED!$C$2:$W$141,7,FALSE)</f>
        <v>#N/A</v>
      </c>
      <c r="AE89" s="32" t="e">
        <f>VLOOKUP(C89,[2]SISMED!$C$2:$W$141,8,FALSE)</f>
        <v>#N/A</v>
      </c>
      <c r="AF89" s="32" t="e">
        <f>VLOOKUP(C89,[2]SISMED!$C$2:$W$141,9,FALSE)</f>
        <v>#N/A</v>
      </c>
      <c r="AG89" s="32" t="e">
        <f>VLOOKUP(C89,[2]SISMED!$C$2:$W$141,10,FALSE)</f>
        <v>#N/A</v>
      </c>
      <c r="AH89" s="32" t="e">
        <f>VLOOKUP(C89,[2]SISMED!$C$2:$W$141,11,FALSE)</f>
        <v>#N/A</v>
      </c>
      <c r="AI89" s="32" t="e">
        <f>VLOOKUP(C89,[2]SISMED!$C$2:$W$141,12,FALSE)</f>
        <v>#N/A</v>
      </c>
      <c r="AJ89" s="32" t="e">
        <f>VLOOKUP(C89,[2]SISMED!$C$2:$W$141,13,FALSE)</f>
        <v>#N/A</v>
      </c>
      <c r="AK89" s="32" t="e">
        <f>VLOOKUP(C89,[2]SISMED!$C$2:$W$141,14,FALSE)</f>
        <v>#N/A</v>
      </c>
      <c r="AL89" s="32" t="e">
        <f>VLOOKUP(C89,[2]SISMED!$C$2:$W$141,15,FALSE)</f>
        <v>#N/A</v>
      </c>
      <c r="AM89" s="32" t="e">
        <f>VLOOKUP(C89,[2]SISMED!$C$2:$W$141,16,FALSE)</f>
        <v>#N/A</v>
      </c>
      <c r="AN89" s="32" t="e">
        <f>VLOOKUP(C89,[2]SISMED!$C$2:$W$141,17,FALSE)</f>
        <v>#N/A</v>
      </c>
      <c r="AO89" s="32" t="e">
        <f>VLOOKUP(C89,[2]SISMED!$C$2:$W$141,18,FALSE)</f>
        <v>#N/A</v>
      </c>
      <c r="AP89" s="32" t="e">
        <f>VLOOKUP(C89,[2]SISMED!$C$2:$W$141,19,FALSE)</f>
        <v>#N/A</v>
      </c>
      <c r="AQ89" s="32" t="e">
        <f>VLOOKUP(C89,[2]SISMED!$C$2:$W$141,20,FALSE)</f>
        <v>#N/A</v>
      </c>
      <c r="AR89" s="32" t="e">
        <f>VLOOKUP(C89,[2]SISMED!$C$2:$W$141,21,FALSE)</f>
        <v>#N/A</v>
      </c>
      <c r="AS89" s="21" t="e">
        <f t="shared" si="1"/>
        <v>#N/A</v>
      </c>
    </row>
    <row r="90" spans="1:45" s="1" customFormat="1" ht="15.6" thickBot="1" x14ac:dyDescent="0.35">
      <c r="A90" s="8">
        <v>829</v>
      </c>
      <c r="B90" s="7" t="s">
        <v>29</v>
      </c>
      <c r="C90" s="20">
        <v>502</v>
      </c>
      <c r="D90" s="7" t="s">
        <v>118</v>
      </c>
      <c r="E90" s="11" t="str">
        <f>VLOOKUP(C90,[1]Hoja1!$C$4:$E$487,3,FALSE)</f>
        <v>I-2</v>
      </c>
      <c r="F90" s="9">
        <v>0</v>
      </c>
      <c r="G90" s="6">
        <v>1</v>
      </c>
      <c r="H90" s="24">
        <v>0</v>
      </c>
      <c r="I90" s="10">
        <v>1</v>
      </c>
      <c r="J90" s="9">
        <v>1</v>
      </c>
      <c r="K90" s="6">
        <v>1</v>
      </c>
      <c r="L90" s="6">
        <v>1</v>
      </c>
      <c r="M90" s="6">
        <v>1</v>
      </c>
      <c r="N90" s="26">
        <v>1</v>
      </c>
      <c r="O90" s="10">
        <v>1</v>
      </c>
      <c r="P90" s="9">
        <v>1</v>
      </c>
      <c r="Q90" s="6">
        <v>1</v>
      </c>
      <c r="R90" s="6">
        <v>1</v>
      </c>
      <c r="S90" s="6">
        <v>1</v>
      </c>
      <c r="T90" s="6">
        <v>1</v>
      </c>
      <c r="U90" s="6">
        <v>1</v>
      </c>
      <c r="V90" s="24">
        <v>1</v>
      </c>
      <c r="W90" s="6">
        <v>1</v>
      </c>
      <c r="X90" s="29">
        <v>0</v>
      </c>
      <c r="Y90" s="31">
        <v>93.3</v>
      </c>
      <c r="Z90" s="21">
        <f>VLOOKUP(C90,[2]SISMED!$C$2:$W$141,3,FALSE)</f>
        <v>1</v>
      </c>
      <c r="AA90" s="32">
        <f>VLOOKUP(C90,[2]SISMED!$C$2:$W$141,4,FALSE)</f>
        <v>1</v>
      </c>
      <c r="AB90" s="32">
        <f>VLOOKUP(C90,[2]SISMED!$C$2:$W$141,5,FALSE)</f>
        <v>1</v>
      </c>
      <c r="AC90" s="32">
        <f>VLOOKUP(C90,[2]SISMED!$C$2:$W$141,6,FALSE)</f>
        <v>1</v>
      </c>
      <c r="AD90" s="32">
        <f>VLOOKUP(C90,[2]SISMED!$C$2:$W$141,7,FALSE)</f>
        <v>1</v>
      </c>
      <c r="AE90" s="32">
        <f>VLOOKUP(C90,[2]SISMED!$C$2:$W$141,8,FALSE)</f>
        <v>1</v>
      </c>
      <c r="AF90" s="32">
        <f>VLOOKUP(C90,[2]SISMED!$C$2:$W$141,9,FALSE)</f>
        <v>1</v>
      </c>
      <c r="AG90" s="32">
        <f>VLOOKUP(C90,[2]SISMED!$C$2:$W$141,10,FALSE)</f>
        <v>1</v>
      </c>
      <c r="AH90" s="32">
        <f>VLOOKUP(C90,[2]SISMED!$C$2:$W$141,11,FALSE)</f>
        <v>1</v>
      </c>
      <c r="AI90" s="32">
        <f>VLOOKUP(C90,[2]SISMED!$C$2:$W$141,12,FALSE)</f>
        <v>1</v>
      </c>
      <c r="AJ90" s="32">
        <f>VLOOKUP(C90,[2]SISMED!$C$2:$W$141,13,FALSE)</f>
        <v>1</v>
      </c>
      <c r="AK90" s="32">
        <f>VLOOKUP(C90,[2]SISMED!$C$2:$W$141,14,FALSE)</f>
        <v>1</v>
      </c>
      <c r="AL90" s="32">
        <f>VLOOKUP(C90,[2]SISMED!$C$2:$W$141,15,FALSE)</f>
        <v>1</v>
      </c>
      <c r="AM90" s="32">
        <f>VLOOKUP(C90,[2]SISMED!$C$2:$W$141,16,FALSE)</f>
        <v>1</v>
      </c>
      <c r="AN90" s="32">
        <f>VLOOKUP(C90,[2]SISMED!$C$2:$W$141,17,FALSE)</f>
        <v>0</v>
      </c>
      <c r="AO90" s="32">
        <f>VLOOKUP(C90,[2]SISMED!$C$2:$W$141,18,FALSE)</f>
        <v>1</v>
      </c>
      <c r="AP90" s="32">
        <f>VLOOKUP(C90,[2]SISMED!$C$2:$W$141,19,FALSE)</f>
        <v>1</v>
      </c>
      <c r="AQ90" s="32">
        <f>VLOOKUP(C90,[2]SISMED!$C$2:$W$141,20,FALSE)</f>
        <v>16</v>
      </c>
      <c r="AR90" s="32">
        <f>VLOOKUP(C90,[2]SISMED!$C$2:$W$141,21,FALSE)</f>
        <v>100</v>
      </c>
      <c r="AS90" s="21" t="str">
        <f t="shared" si="1"/>
        <v>CUMPLE</v>
      </c>
    </row>
    <row r="91" spans="1:45" s="1" customFormat="1" ht="15.6" thickBot="1" x14ac:dyDescent="0.35">
      <c r="A91" s="8">
        <v>829</v>
      </c>
      <c r="B91" s="7" t="s">
        <v>29</v>
      </c>
      <c r="C91" s="20">
        <v>499</v>
      </c>
      <c r="D91" s="7" t="s">
        <v>119</v>
      </c>
      <c r="E91" s="11" t="str">
        <f>VLOOKUP(C91,[1]Hoja1!$C$4:$E$487,3,FALSE)</f>
        <v>I-2</v>
      </c>
      <c r="F91" s="9">
        <v>1</v>
      </c>
      <c r="G91" s="6">
        <v>1</v>
      </c>
      <c r="H91" s="24">
        <v>0</v>
      </c>
      <c r="I91" s="10">
        <v>1</v>
      </c>
      <c r="J91" s="9">
        <v>1</v>
      </c>
      <c r="K91" s="6">
        <v>1</v>
      </c>
      <c r="L91" s="6">
        <v>1</v>
      </c>
      <c r="M91" s="6">
        <v>1</v>
      </c>
      <c r="N91" s="26">
        <v>1</v>
      </c>
      <c r="O91" s="10">
        <v>1</v>
      </c>
      <c r="P91" s="9">
        <v>1</v>
      </c>
      <c r="Q91" s="6">
        <v>1</v>
      </c>
      <c r="R91" s="6">
        <v>1</v>
      </c>
      <c r="S91" s="6">
        <v>1</v>
      </c>
      <c r="T91" s="6">
        <v>1</v>
      </c>
      <c r="U91" s="6">
        <v>1</v>
      </c>
      <c r="V91" s="24">
        <v>1</v>
      </c>
      <c r="W91" s="6">
        <v>1</v>
      </c>
      <c r="X91" s="29">
        <v>0</v>
      </c>
      <c r="Y91" s="31">
        <v>100</v>
      </c>
      <c r="Z91" s="21">
        <f>VLOOKUP(C91,[2]SISMED!$C$2:$W$141,3,FALSE)</f>
        <v>1</v>
      </c>
      <c r="AA91" s="32">
        <f>VLOOKUP(C91,[2]SISMED!$C$2:$W$141,4,FALSE)</f>
        <v>1</v>
      </c>
      <c r="AB91" s="32">
        <f>VLOOKUP(C91,[2]SISMED!$C$2:$W$141,5,FALSE)</f>
        <v>1</v>
      </c>
      <c r="AC91" s="32">
        <f>VLOOKUP(C91,[2]SISMED!$C$2:$W$141,6,FALSE)</f>
        <v>1</v>
      </c>
      <c r="AD91" s="32">
        <f>VLOOKUP(C91,[2]SISMED!$C$2:$W$141,7,FALSE)</f>
        <v>1</v>
      </c>
      <c r="AE91" s="32">
        <f>VLOOKUP(C91,[2]SISMED!$C$2:$W$141,8,FALSE)</f>
        <v>1</v>
      </c>
      <c r="AF91" s="32">
        <f>VLOOKUP(C91,[2]SISMED!$C$2:$W$141,9,FALSE)</f>
        <v>1</v>
      </c>
      <c r="AG91" s="32">
        <f>VLOOKUP(C91,[2]SISMED!$C$2:$W$141,10,FALSE)</f>
        <v>1</v>
      </c>
      <c r="AH91" s="32">
        <f>VLOOKUP(C91,[2]SISMED!$C$2:$W$141,11,FALSE)</f>
        <v>1</v>
      </c>
      <c r="AI91" s="32">
        <f>VLOOKUP(C91,[2]SISMED!$C$2:$W$141,12,FALSE)</f>
        <v>1</v>
      </c>
      <c r="AJ91" s="32">
        <f>VLOOKUP(C91,[2]SISMED!$C$2:$W$141,13,FALSE)</f>
        <v>1</v>
      </c>
      <c r="AK91" s="32">
        <f>VLOOKUP(C91,[2]SISMED!$C$2:$W$141,14,FALSE)</f>
        <v>1</v>
      </c>
      <c r="AL91" s="32">
        <f>VLOOKUP(C91,[2]SISMED!$C$2:$W$141,15,FALSE)</f>
        <v>1</v>
      </c>
      <c r="AM91" s="32">
        <f>VLOOKUP(C91,[2]SISMED!$C$2:$W$141,16,FALSE)</f>
        <v>1</v>
      </c>
      <c r="AN91" s="32">
        <f>VLOOKUP(C91,[2]SISMED!$C$2:$W$141,17,FALSE)</f>
        <v>0</v>
      </c>
      <c r="AO91" s="32">
        <f>VLOOKUP(C91,[2]SISMED!$C$2:$W$141,18,FALSE)</f>
        <v>1</v>
      </c>
      <c r="AP91" s="32">
        <f>VLOOKUP(C91,[2]SISMED!$C$2:$W$141,19,FALSE)</f>
        <v>1</v>
      </c>
      <c r="AQ91" s="32">
        <f>VLOOKUP(C91,[2]SISMED!$C$2:$W$141,20,FALSE)</f>
        <v>16</v>
      </c>
      <c r="AR91" s="32">
        <f>VLOOKUP(C91,[2]SISMED!$C$2:$W$141,21,FALSE)</f>
        <v>100</v>
      </c>
      <c r="AS91" s="21" t="str">
        <f t="shared" si="1"/>
        <v>CUMPLE</v>
      </c>
    </row>
    <row r="92" spans="1:45" s="1" customFormat="1" ht="15.6" thickBot="1" x14ac:dyDescent="0.35">
      <c r="A92" s="8">
        <v>829</v>
      </c>
      <c r="B92" s="7" t="s">
        <v>29</v>
      </c>
      <c r="C92" s="20">
        <v>506</v>
      </c>
      <c r="D92" s="7" t="s">
        <v>120</v>
      </c>
      <c r="E92" s="11" t="str">
        <f>VLOOKUP(C92,[1]Hoja1!$C$4:$E$487,3,FALSE)</f>
        <v>I-2</v>
      </c>
      <c r="F92" s="9">
        <v>1</v>
      </c>
      <c r="G92" s="6">
        <v>1</v>
      </c>
      <c r="H92" s="24">
        <v>1</v>
      </c>
      <c r="I92" s="10">
        <v>1</v>
      </c>
      <c r="J92" s="9">
        <v>1</v>
      </c>
      <c r="K92" s="6">
        <v>1</v>
      </c>
      <c r="L92" s="6">
        <v>1</v>
      </c>
      <c r="M92" s="6">
        <v>1</v>
      </c>
      <c r="N92" s="26">
        <v>1</v>
      </c>
      <c r="O92" s="10">
        <v>1</v>
      </c>
      <c r="P92" s="9">
        <v>1</v>
      </c>
      <c r="Q92" s="6">
        <v>1</v>
      </c>
      <c r="R92" s="6">
        <v>1</v>
      </c>
      <c r="S92" s="6">
        <v>1</v>
      </c>
      <c r="T92" s="6">
        <v>0</v>
      </c>
      <c r="U92" s="6">
        <v>1</v>
      </c>
      <c r="V92" s="24">
        <v>1</v>
      </c>
      <c r="W92" s="6">
        <v>1</v>
      </c>
      <c r="X92" s="29">
        <v>0</v>
      </c>
      <c r="Y92" s="31">
        <v>94.4</v>
      </c>
      <c r="Z92" s="21">
        <f>VLOOKUP(C92,[2]SISMED!$C$2:$W$141,3,FALSE)</f>
        <v>1</v>
      </c>
      <c r="AA92" s="32">
        <f>VLOOKUP(C92,[2]SISMED!$C$2:$W$141,4,FALSE)</f>
        <v>1</v>
      </c>
      <c r="AB92" s="32">
        <f>VLOOKUP(C92,[2]SISMED!$C$2:$W$141,5,FALSE)</f>
        <v>1</v>
      </c>
      <c r="AC92" s="32">
        <f>VLOOKUP(C92,[2]SISMED!$C$2:$W$141,6,FALSE)</f>
        <v>1</v>
      </c>
      <c r="AD92" s="32">
        <f>VLOOKUP(C92,[2]SISMED!$C$2:$W$141,7,FALSE)</f>
        <v>1</v>
      </c>
      <c r="AE92" s="32">
        <f>VLOOKUP(C92,[2]SISMED!$C$2:$W$141,8,FALSE)</f>
        <v>1</v>
      </c>
      <c r="AF92" s="32">
        <f>VLOOKUP(C92,[2]SISMED!$C$2:$W$141,9,FALSE)</f>
        <v>1</v>
      </c>
      <c r="AG92" s="32">
        <f>VLOOKUP(C92,[2]SISMED!$C$2:$W$141,10,FALSE)</f>
        <v>1</v>
      </c>
      <c r="AH92" s="32">
        <f>VLOOKUP(C92,[2]SISMED!$C$2:$W$141,11,FALSE)</f>
        <v>1</v>
      </c>
      <c r="AI92" s="32">
        <f>VLOOKUP(C92,[2]SISMED!$C$2:$W$141,12,FALSE)</f>
        <v>1</v>
      </c>
      <c r="AJ92" s="32">
        <f>VLOOKUP(C92,[2]SISMED!$C$2:$W$141,13,FALSE)</f>
        <v>1</v>
      </c>
      <c r="AK92" s="32">
        <f>VLOOKUP(C92,[2]SISMED!$C$2:$W$141,14,FALSE)</f>
        <v>1</v>
      </c>
      <c r="AL92" s="32">
        <f>VLOOKUP(C92,[2]SISMED!$C$2:$W$141,15,FALSE)</f>
        <v>1</v>
      </c>
      <c r="AM92" s="32">
        <f>VLOOKUP(C92,[2]SISMED!$C$2:$W$141,16,FALSE)</f>
        <v>1</v>
      </c>
      <c r="AN92" s="32">
        <f>VLOOKUP(C92,[2]SISMED!$C$2:$W$141,17,FALSE)</f>
        <v>1</v>
      </c>
      <c r="AO92" s="32">
        <f>VLOOKUP(C92,[2]SISMED!$C$2:$W$141,18,FALSE)</f>
        <v>1</v>
      </c>
      <c r="AP92" s="32">
        <f>VLOOKUP(C92,[2]SISMED!$C$2:$W$141,19,FALSE)</f>
        <v>1</v>
      </c>
      <c r="AQ92" s="32">
        <f>VLOOKUP(C92,[2]SISMED!$C$2:$W$141,20,FALSE)</f>
        <v>17</v>
      </c>
      <c r="AR92" s="32">
        <f>VLOOKUP(C92,[2]SISMED!$C$2:$W$141,21,FALSE)</f>
        <v>100</v>
      </c>
      <c r="AS92" s="21" t="str">
        <f t="shared" si="1"/>
        <v>CUMPLE</v>
      </c>
    </row>
    <row r="93" spans="1:45" s="1" customFormat="1" ht="15.6" hidden="1" thickBot="1" x14ac:dyDescent="0.35">
      <c r="A93" s="8">
        <v>829</v>
      </c>
      <c r="B93" s="7" t="s">
        <v>29</v>
      </c>
      <c r="C93" s="20">
        <v>491</v>
      </c>
      <c r="D93" s="7" t="s">
        <v>121</v>
      </c>
      <c r="E93" s="11" t="str">
        <f>VLOOKUP(C93,[1]Hoja1!$C$4:$E$487,3,FALSE)</f>
        <v>I-2</v>
      </c>
      <c r="F93" s="9">
        <v>1</v>
      </c>
      <c r="G93" s="6">
        <v>1</v>
      </c>
      <c r="H93" s="24">
        <v>0</v>
      </c>
      <c r="I93" s="10">
        <v>1</v>
      </c>
      <c r="J93" s="9">
        <v>1</v>
      </c>
      <c r="K93" s="6">
        <v>1</v>
      </c>
      <c r="L93" s="6">
        <v>1</v>
      </c>
      <c r="M93" s="6">
        <v>1</v>
      </c>
      <c r="N93" s="26">
        <v>1</v>
      </c>
      <c r="O93" s="10">
        <v>1</v>
      </c>
      <c r="P93" s="9">
        <v>0</v>
      </c>
      <c r="Q93" s="6">
        <v>1</v>
      </c>
      <c r="R93" s="6">
        <v>1</v>
      </c>
      <c r="S93" s="6">
        <v>1</v>
      </c>
      <c r="T93" s="6">
        <v>1</v>
      </c>
      <c r="U93" s="6">
        <v>0</v>
      </c>
      <c r="V93" s="24">
        <v>1</v>
      </c>
      <c r="W93" s="6">
        <v>1</v>
      </c>
      <c r="X93" s="29">
        <v>0</v>
      </c>
      <c r="Y93" s="31">
        <v>93.3</v>
      </c>
      <c r="Z93" s="21" t="e">
        <f>VLOOKUP(C93,[2]SISMED!$C$2:$W$141,3,FALSE)</f>
        <v>#N/A</v>
      </c>
      <c r="AA93" s="32" t="e">
        <f>VLOOKUP(C93,[2]SISMED!$C$2:$W$141,4,FALSE)</f>
        <v>#N/A</v>
      </c>
      <c r="AB93" s="32" t="e">
        <f>VLOOKUP(C93,[2]SISMED!$C$2:$W$141,5,FALSE)</f>
        <v>#N/A</v>
      </c>
      <c r="AC93" s="32" t="e">
        <f>VLOOKUP(C93,[2]SISMED!$C$2:$W$141,6,FALSE)</f>
        <v>#N/A</v>
      </c>
      <c r="AD93" s="32" t="e">
        <f>VLOOKUP(C93,[2]SISMED!$C$2:$W$141,7,FALSE)</f>
        <v>#N/A</v>
      </c>
      <c r="AE93" s="32" t="e">
        <f>VLOOKUP(C93,[2]SISMED!$C$2:$W$141,8,FALSE)</f>
        <v>#N/A</v>
      </c>
      <c r="AF93" s="32" t="e">
        <f>VLOOKUP(C93,[2]SISMED!$C$2:$W$141,9,FALSE)</f>
        <v>#N/A</v>
      </c>
      <c r="AG93" s="32" t="e">
        <f>VLOOKUP(C93,[2]SISMED!$C$2:$W$141,10,FALSE)</f>
        <v>#N/A</v>
      </c>
      <c r="AH93" s="32" t="e">
        <f>VLOOKUP(C93,[2]SISMED!$C$2:$W$141,11,FALSE)</f>
        <v>#N/A</v>
      </c>
      <c r="AI93" s="32" t="e">
        <f>VLOOKUP(C93,[2]SISMED!$C$2:$W$141,12,FALSE)</f>
        <v>#N/A</v>
      </c>
      <c r="AJ93" s="32" t="e">
        <f>VLOOKUP(C93,[2]SISMED!$C$2:$W$141,13,FALSE)</f>
        <v>#N/A</v>
      </c>
      <c r="AK93" s="32" t="e">
        <f>VLOOKUP(C93,[2]SISMED!$C$2:$W$141,14,FALSE)</f>
        <v>#N/A</v>
      </c>
      <c r="AL93" s="32" t="e">
        <f>VLOOKUP(C93,[2]SISMED!$C$2:$W$141,15,FALSE)</f>
        <v>#N/A</v>
      </c>
      <c r="AM93" s="32" t="e">
        <f>VLOOKUP(C93,[2]SISMED!$C$2:$W$141,16,FALSE)</f>
        <v>#N/A</v>
      </c>
      <c r="AN93" s="32" t="e">
        <f>VLOOKUP(C93,[2]SISMED!$C$2:$W$141,17,FALSE)</f>
        <v>#N/A</v>
      </c>
      <c r="AO93" s="32" t="e">
        <f>VLOOKUP(C93,[2]SISMED!$C$2:$W$141,18,FALSE)</f>
        <v>#N/A</v>
      </c>
      <c r="AP93" s="32" t="e">
        <f>VLOOKUP(C93,[2]SISMED!$C$2:$W$141,19,FALSE)</f>
        <v>#N/A</v>
      </c>
      <c r="AQ93" s="32" t="e">
        <f>VLOOKUP(C93,[2]SISMED!$C$2:$W$141,20,FALSE)</f>
        <v>#N/A</v>
      </c>
      <c r="AR93" s="32" t="e">
        <f>VLOOKUP(C93,[2]SISMED!$C$2:$W$141,21,FALSE)</f>
        <v>#N/A</v>
      </c>
      <c r="AS93" s="21" t="e">
        <f t="shared" si="1"/>
        <v>#N/A</v>
      </c>
    </row>
    <row r="94" spans="1:45" s="1" customFormat="1" ht="15.6" hidden="1" thickBot="1" x14ac:dyDescent="0.35">
      <c r="A94" s="8">
        <v>829</v>
      </c>
      <c r="B94" s="7" t="s">
        <v>29</v>
      </c>
      <c r="C94" s="20">
        <v>490</v>
      </c>
      <c r="D94" s="7" t="s">
        <v>122</v>
      </c>
      <c r="E94" s="11" t="str">
        <f>VLOOKUP(C94,[1]Hoja1!$C$4:$E$487,3,FALSE)</f>
        <v>I-3</v>
      </c>
      <c r="F94" s="9">
        <v>1</v>
      </c>
      <c r="G94" s="6">
        <v>1</v>
      </c>
      <c r="H94" s="24">
        <v>1</v>
      </c>
      <c r="I94" s="10">
        <v>1</v>
      </c>
      <c r="J94" s="9">
        <v>1</v>
      </c>
      <c r="K94" s="6">
        <v>1</v>
      </c>
      <c r="L94" s="6">
        <v>1</v>
      </c>
      <c r="M94" s="6">
        <v>1</v>
      </c>
      <c r="N94" s="26">
        <v>1</v>
      </c>
      <c r="O94" s="10">
        <v>1</v>
      </c>
      <c r="P94" s="9">
        <v>1</v>
      </c>
      <c r="Q94" s="6">
        <v>1</v>
      </c>
      <c r="R94" s="6">
        <v>1</v>
      </c>
      <c r="S94" s="6">
        <v>1</v>
      </c>
      <c r="T94" s="6">
        <v>1</v>
      </c>
      <c r="U94" s="6">
        <v>1</v>
      </c>
      <c r="V94" s="24">
        <v>1</v>
      </c>
      <c r="W94" s="6">
        <v>1</v>
      </c>
      <c r="X94" s="29">
        <v>0</v>
      </c>
      <c r="Y94" s="31">
        <v>94.4</v>
      </c>
      <c r="Z94" s="21" t="e">
        <f>VLOOKUP(C94,[2]SISMED!$C$2:$W$141,3,FALSE)</f>
        <v>#N/A</v>
      </c>
      <c r="AA94" s="32" t="e">
        <f>VLOOKUP(C94,[2]SISMED!$C$2:$W$141,4,FALSE)</f>
        <v>#N/A</v>
      </c>
      <c r="AB94" s="32" t="e">
        <f>VLOOKUP(C94,[2]SISMED!$C$2:$W$141,5,FALSE)</f>
        <v>#N/A</v>
      </c>
      <c r="AC94" s="32" t="e">
        <f>VLOOKUP(C94,[2]SISMED!$C$2:$W$141,6,FALSE)</f>
        <v>#N/A</v>
      </c>
      <c r="AD94" s="32" t="e">
        <f>VLOOKUP(C94,[2]SISMED!$C$2:$W$141,7,FALSE)</f>
        <v>#N/A</v>
      </c>
      <c r="AE94" s="32" t="e">
        <f>VLOOKUP(C94,[2]SISMED!$C$2:$W$141,8,FALSE)</f>
        <v>#N/A</v>
      </c>
      <c r="AF94" s="32" t="e">
        <f>VLOOKUP(C94,[2]SISMED!$C$2:$W$141,9,FALSE)</f>
        <v>#N/A</v>
      </c>
      <c r="AG94" s="32" t="e">
        <f>VLOOKUP(C94,[2]SISMED!$C$2:$W$141,10,FALSE)</f>
        <v>#N/A</v>
      </c>
      <c r="AH94" s="32" t="e">
        <f>VLOOKUP(C94,[2]SISMED!$C$2:$W$141,11,FALSE)</f>
        <v>#N/A</v>
      </c>
      <c r="AI94" s="32" t="e">
        <f>VLOOKUP(C94,[2]SISMED!$C$2:$W$141,12,FALSE)</f>
        <v>#N/A</v>
      </c>
      <c r="AJ94" s="32" t="e">
        <f>VLOOKUP(C94,[2]SISMED!$C$2:$W$141,13,FALSE)</f>
        <v>#N/A</v>
      </c>
      <c r="AK94" s="32" t="e">
        <f>VLOOKUP(C94,[2]SISMED!$C$2:$W$141,14,FALSE)</f>
        <v>#N/A</v>
      </c>
      <c r="AL94" s="32" t="e">
        <f>VLOOKUP(C94,[2]SISMED!$C$2:$W$141,15,FALSE)</f>
        <v>#N/A</v>
      </c>
      <c r="AM94" s="32" t="e">
        <f>VLOOKUP(C94,[2]SISMED!$C$2:$W$141,16,FALSE)</f>
        <v>#N/A</v>
      </c>
      <c r="AN94" s="32" t="e">
        <f>VLOOKUP(C94,[2]SISMED!$C$2:$W$141,17,FALSE)</f>
        <v>#N/A</v>
      </c>
      <c r="AO94" s="32" t="e">
        <f>VLOOKUP(C94,[2]SISMED!$C$2:$W$141,18,FALSE)</f>
        <v>#N/A</v>
      </c>
      <c r="AP94" s="32" t="e">
        <f>VLOOKUP(C94,[2]SISMED!$C$2:$W$141,19,FALSE)</f>
        <v>#N/A</v>
      </c>
      <c r="AQ94" s="32" t="e">
        <f>VLOOKUP(C94,[2]SISMED!$C$2:$W$141,20,FALSE)</f>
        <v>#N/A</v>
      </c>
      <c r="AR94" s="32" t="e">
        <f>VLOOKUP(C94,[2]SISMED!$C$2:$W$141,21,FALSE)</f>
        <v>#N/A</v>
      </c>
      <c r="AS94" s="21" t="e">
        <f t="shared" si="1"/>
        <v>#N/A</v>
      </c>
    </row>
    <row r="95" spans="1:45" s="1" customFormat="1" ht="15.6" thickBot="1" x14ac:dyDescent="0.35">
      <c r="A95" s="8">
        <v>829</v>
      </c>
      <c r="B95" s="7" t="s">
        <v>29</v>
      </c>
      <c r="C95" s="20">
        <v>500</v>
      </c>
      <c r="D95" s="7" t="s">
        <v>123</v>
      </c>
      <c r="E95" s="11" t="str">
        <f>VLOOKUP(C95,[1]Hoja1!$C$4:$E$487,3,FALSE)</f>
        <v>I-2</v>
      </c>
      <c r="F95" s="9">
        <v>0</v>
      </c>
      <c r="G95" s="6">
        <v>1</v>
      </c>
      <c r="H95" s="24">
        <v>0</v>
      </c>
      <c r="I95" s="10">
        <v>1</v>
      </c>
      <c r="J95" s="9">
        <v>1</v>
      </c>
      <c r="K95" s="6">
        <v>1</v>
      </c>
      <c r="L95" s="6">
        <v>1</v>
      </c>
      <c r="M95" s="6">
        <v>1</v>
      </c>
      <c r="N95" s="26">
        <v>1</v>
      </c>
      <c r="O95" s="10">
        <v>1</v>
      </c>
      <c r="P95" s="9">
        <v>1</v>
      </c>
      <c r="Q95" s="6">
        <v>1</v>
      </c>
      <c r="R95" s="6">
        <v>0</v>
      </c>
      <c r="S95" s="6">
        <v>0</v>
      </c>
      <c r="T95" s="6">
        <v>1</v>
      </c>
      <c r="U95" s="6">
        <v>1</v>
      </c>
      <c r="V95" s="24">
        <v>0</v>
      </c>
      <c r="W95" s="6">
        <v>1</v>
      </c>
      <c r="X95" s="29">
        <v>0</v>
      </c>
      <c r="Y95" s="31">
        <v>86.7</v>
      </c>
      <c r="Z95" s="21">
        <f>VLOOKUP(C95,[2]SISMED!$C$2:$W$141,3,FALSE)</f>
        <v>1</v>
      </c>
      <c r="AA95" s="32">
        <f>VLOOKUP(C95,[2]SISMED!$C$2:$W$141,4,FALSE)</f>
        <v>1</v>
      </c>
      <c r="AB95" s="32">
        <f>VLOOKUP(C95,[2]SISMED!$C$2:$W$141,5,FALSE)</f>
        <v>1</v>
      </c>
      <c r="AC95" s="32">
        <f>VLOOKUP(C95,[2]SISMED!$C$2:$W$141,6,FALSE)</f>
        <v>1</v>
      </c>
      <c r="AD95" s="32">
        <f>VLOOKUP(C95,[2]SISMED!$C$2:$W$141,7,FALSE)</f>
        <v>1</v>
      </c>
      <c r="AE95" s="32">
        <f>VLOOKUP(C95,[2]SISMED!$C$2:$W$141,8,FALSE)</f>
        <v>1</v>
      </c>
      <c r="AF95" s="32">
        <f>VLOOKUP(C95,[2]SISMED!$C$2:$W$141,9,FALSE)</f>
        <v>1</v>
      </c>
      <c r="AG95" s="32">
        <f>VLOOKUP(C95,[2]SISMED!$C$2:$W$141,10,FALSE)</f>
        <v>1</v>
      </c>
      <c r="AH95" s="32">
        <f>VLOOKUP(C95,[2]SISMED!$C$2:$W$141,11,FALSE)</f>
        <v>1</v>
      </c>
      <c r="AI95" s="32">
        <f>VLOOKUP(C95,[2]SISMED!$C$2:$W$141,12,FALSE)</f>
        <v>1</v>
      </c>
      <c r="AJ95" s="32">
        <f>VLOOKUP(C95,[2]SISMED!$C$2:$W$141,13,FALSE)</f>
        <v>1</v>
      </c>
      <c r="AK95" s="32">
        <f>VLOOKUP(C95,[2]SISMED!$C$2:$W$141,14,FALSE)</f>
        <v>1</v>
      </c>
      <c r="AL95" s="32">
        <f>VLOOKUP(C95,[2]SISMED!$C$2:$W$141,15,FALSE)</f>
        <v>1</v>
      </c>
      <c r="AM95" s="32">
        <f>VLOOKUP(C95,[2]SISMED!$C$2:$W$141,16,FALSE)</f>
        <v>1</v>
      </c>
      <c r="AN95" s="32">
        <f>VLOOKUP(C95,[2]SISMED!$C$2:$W$141,17,FALSE)</f>
        <v>0</v>
      </c>
      <c r="AO95" s="32">
        <f>VLOOKUP(C95,[2]SISMED!$C$2:$W$141,18,FALSE)</f>
        <v>1</v>
      </c>
      <c r="AP95" s="32">
        <f>VLOOKUP(C95,[2]SISMED!$C$2:$W$141,19,FALSE)</f>
        <v>1</v>
      </c>
      <c r="AQ95" s="32">
        <f>VLOOKUP(C95,[2]SISMED!$C$2:$W$141,20,FALSE)</f>
        <v>16</v>
      </c>
      <c r="AR95" s="32">
        <f>VLOOKUP(C95,[2]SISMED!$C$2:$W$141,21,FALSE)</f>
        <v>100</v>
      </c>
      <c r="AS95" s="21" t="str">
        <f t="shared" si="1"/>
        <v>CUMPLE</v>
      </c>
    </row>
    <row r="96" spans="1:45" s="1" customFormat="1" ht="15.6" thickBot="1" x14ac:dyDescent="0.35">
      <c r="A96" s="8">
        <v>829</v>
      </c>
      <c r="B96" s="7" t="s">
        <v>29</v>
      </c>
      <c r="C96" s="20">
        <v>460</v>
      </c>
      <c r="D96" s="7" t="s">
        <v>124</v>
      </c>
      <c r="E96" s="11" t="str">
        <f>VLOOKUP(C96,[1]Hoja1!$C$4:$E$487,3,FALSE)</f>
        <v>I-3</v>
      </c>
      <c r="F96" s="9">
        <v>1</v>
      </c>
      <c r="G96" s="6">
        <v>1</v>
      </c>
      <c r="H96" s="24">
        <v>0</v>
      </c>
      <c r="I96" s="10">
        <v>1</v>
      </c>
      <c r="J96" s="9">
        <v>1</v>
      </c>
      <c r="K96" s="6">
        <v>1</v>
      </c>
      <c r="L96" s="6">
        <v>1</v>
      </c>
      <c r="M96" s="6">
        <v>1</v>
      </c>
      <c r="N96" s="26">
        <v>1</v>
      </c>
      <c r="O96" s="10">
        <v>1</v>
      </c>
      <c r="P96" s="9">
        <v>0</v>
      </c>
      <c r="Q96" s="6">
        <v>1</v>
      </c>
      <c r="R96" s="6">
        <v>1</v>
      </c>
      <c r="S96" s="6">
        <v>1</v>
      </c>
      <c r="T96" s="6">
        <v>1</v>
      </c>
      <c r="U96" s="6">
        <v>1</v>
      </c>
      <c r="V96" s="24">
        <v>0</v>
      </c>
      <c r="W96" s="6">
        <v>1</v>
      </c>
      <c r="X96" s="29">
        <v>1</v>
      </c>
      <c r="Y96" s="31">
        <v>83.3</v>
      </c>
      <c r="Z96" s="21">
        <f>VLOOKUP(C96,[2]SISMED!$C$2:$W$141,3,FALSE)</f>
        <v>1</v>
      </c>
      <c r="AA96" s="32">
        <f>VLOOKUP(C96,[2]SISMED!$C$2:$W$141,4,FALSE)</f>
        <v>1</v>
      </c>
      <c r="AB96" s="32">
        <f>VLOOKUP(C96,[2]SISMED!$C$2:$W$141,5,FALSE)</f>
        <v>1</v>
      </c>
      <c r="AC96" s="32">
        <f>VLOOKUP(C96,[2]SISMED!$C$2:$W$141,6,FALSE)</f>
        <v>1</v>
      </c>
      <c r="AD96" s="32">
        <f>VLOOKUP(C96,[2]SISMED!$C$2:$W$141,7,FALSE)</f>
        <v>1</v>
      </c>
      <c r="AE96" s="32">
        <f>VLOOKUP(C96,[2]SISMED!$C$2:$W$141,8,FALSE)</f>
        <v>1</v>
      </c>
      <c r="AF96" s="32">
        <f>VLOOKUP(C96,[2]SISMED!$C$2:$W$141,9,FALSE)</f>
        <v>1</v>
      </c>
      <c r="AG96" s="32">
        <f>VLOOKUP(C96,[2]SISMED!$C$2:$W$141,10,FALSE)</f>
        <v>1</v>
      </c>
      <c r="AH96" s="32">
        <f>VLOOKUP(C96,[2]SISMED!$C$2:$W$141,11,FALSE)</f>
        <v>1</v>
      </c>
      <c r="AI96" s="32">
        <f>VLOOKUP(C96,[2]SISMED!$C$2:$W$141,12,FALSE)</f>
        <v>1</v>
      </c>
      <c r="AJ96" s="32">
        <f>VLOOKUP(C96,[2]SISMED!$C$2:$W$141,13,FALSE)</f>
        <v>1</v>
      </c>
      <c r="AK96" s="32">
        <f>VLOOKUP(C96,[2]SISMED!$C$2:$W$141,14,FALSE)</f>
        <v>1</v>
      </c>
      <c r="AL96" s="32">
        <f>VLOOKUP(C96,[2]SISMED!$C$2:$W$141,15,FALSE)</f>
        <v>1</v>
      </c>
      <c r="AM96" s="32">
        <f>VLOOKUP(C96,[2]SISMED!$C$2:$W$141,16,FALSE)</f>
        <v>1</v>
      </c>
      <c r="AN96" s="32">
        <f>VLOOKUP(C96,[2]SISMED!$C$2:$W$141,17,FALSE)</f>
        <v>1</v>
      </c>
      <c r="AO96" s="32">
        <f>VLOOKUP(C96,[2]SISMED!$C$2:$W$141,18,FALSE)</f>
        <v>1</v>
      </c>
      <c r="AP96" s="32">
        <f>VLOOKUP(C96,[2]SISMED!$C$2:$W$141,19,FALSE)</f>
        <v>1</v>
      </c>
      <c r="AQ96" s="32">
        <f>VLOOKUP(C96,[2]SISMED!$C$2:$W$141,20,FALSE)</f>
        <v>17</v>
      </c>
      <c r="AR96" s="32">
        <f>VLOOKUP(C96,[2]SISMED!$C$2:$W$141,21,FALSE)</f>
        <v>100</v>
      </c>
      <c r="AS96" s="21" t="str">
        <f t="shared" si="1"/>
        <v>NO CUMPLE</v>
      </c>
    </row>
    <row r="97" spans="1:45" s="1" customFormat="1" ht="15.6" thickBot="1" x14ac:dyDescent="0.35">
      <c r="A97" s="8">
        <v>829</v>
      </c>
      <c r="B97" s="7" t="s">
        <v>29</v>
      </c>
      <c r="C97" s="20">
        <v>511</v>
      </c>
      <c r="D97" s="7" t="s">
        <v>125</v>
      </c>
      <c r="E97" s="11" t="str">
        <f>VLOOKUP(C97,[1]Hoja1!$C$4:$E$487,3,FALSE)</f>
        <v>I-1</v>
      </c>
      <c r="F97" s="9">
        <v>1</v>
      </c>
      <c r="G97" s="6">
        <v>1</v>
      </c>
      <c r="H97" s="24">
        <v>0</v>
      </c>
      <c r="I97" s="10">
        <v>1</v>
      </c>
      <c r="J97" s="9">
        <v>1</v>
      </c>
      <c r="K97" s="6">
        <v>1</v>
      </c>
      <c r="L97" s="6">
        <v>1</v>
      </c>
      <c r="M97" s="6">
        <v>1</v>
      </c>
      <c r="N97" s="26">
        <v>1</v>
      </c>
      <c r="O97" s="10">
        <v>1</v>
      </c>
      <c r="P97" s="9">
        <v>1</v>
      </c>
      <c r="Q97" s="6">
        <v>1</v>
      </c>
      <c r="R97" s="6">
        <v>1</v>
      </c>
      <c r="S97" s="6">
        <v>1</v>
      </c>
      <c r="T97" s="6">
        <v>1</v>
      </c>
      <c r="U97" s="6">
        <v>1</v>
      </c>
      <c r="V97" s="24">
        <v>1</v>
      </c>
      <c r="W97" s="6">
        <v>1</v>
      </c>
      <c r="X97" s="29">
        <v>1</v>
      </c>
      <c r="Y97" s="31">
        <v>100</v>
      </c>
      <c r="Z97" s="21">
        <f>VLOOKUP(C97,[2]SISMED!$C$2:$W$141,3,FALSE)</f>
        <v>1</v>
      </c>
      <c r="AA97" s="32">
        <f>VLOOKUP(C97,[2]SISMED!$C$2:$W$141,4,FALSE)</f>
        <v>1</v>
      </c>
      <c r="AB97" s="32">
        <f>VLOOKUP(C97,[2]SISMED!$C$2:$W$141,5,FALSE)</f>
        <v>1</v>
      </c>
      <c r="AC97" s="32">
        <f>VLOOKUP(C97,[2]SISMED!$C$2:$W$141,6,FALSE)</f>
        <v>1</v>
      </c>
      <c r="AD97" s="32">
        <f>VLOOKUP(C97,[2]SISMED!$C$2:$W$141,7,FALSE)</f>
        <v>1</v>
      </c>
      <c r="AE97" s="32">
        <f>VLOOKUP(C97,[2]SISMED!$C$2:$W$141,8,FALSE)</f>
        <v>1</v>
      </c>
      <c r="AF97" s="32">
        <f>VLOOKUP(C97,[2]SISMED!$C$2:$W$141,9,FALSE)</f>
        <v>1</v>
      </c>
      <c r="AG97" s="32">
        <f>VLOOKUP(C97,[2]SISMED!$C$2:$W$141,10,FALSE)</f>
        <v>1</v>
      </c>
      <c r="AH97" s="32">
        <f>VLOOKUP(C97,[2]SISMED!$C$2:$W$141,11,FALSE)</f>
        <v>1</v>
      </c>
      <c r="AI97" s="32">
        <f>VLOOKUP(C97,[2]SISMED!$C$2:$W$141,12,FALSE)</f>
        <v>1</v>
      </c>
      <c r="AJ97" s="32">
        <f>VLOOKUP(C97,[2]SISMED!$C$2:$W$141,13,FALSE)</f>
        <v>1</v>
      </c>
      <c r="AK97" s="32">
        <f>VLOOKUP(C97,[2]SISMED!$C$2:$W$141,14,FALSE)</f>
        <v>1</v>
      </c>
      <c r="AL97" s="32">
        <f>VLOOKUP(C97,[2]SISMED!$C$2:$W$141,15,FALSE)</f>
        <v>1</v>
      </c>
      <c r="AM97" s="32">
        <f>VLOOKUP(C97,[2]SISMED!$C$2:$W$141,16,FALSE)</f>
        <v>1</v>
      </c>
      <c r="AN97" s="32">
        <f>VLOOKUP(C97,[2]SISMED!$C$2:$W$141,17,FALSE)</f>
        <v>0</v>
      </c>
      <c r="AO97" s="32">
        <f>VLOOKUP(C97,[2]SISMED!$C$2:$W$141,18,FALSE)</f>
        <v>1</v>
      </c>
      <c r="AP97" s="32">
        <f>VLOOKUP(C97,[2]SISMED!$C$2:$W$141,19,FALSE)</f>
        <v>1</v>
      </c>
      <c r="AQ97" s="32">
        <f>VLOOKUP(C97,[2]SISMED!$C$2:$W$141,20,FALSE)</f>
        <v>16</v>
      </c>
      <c r="AR97" s="32">
        <f>VLOOKUP(C97,[2]SISMED!$C$2:$W$141,21,FALSE)</f>
        <v>100</v>
      </c>
      <c r="AS97" s="21" t="str">
        <f t="shared" si="1"/>
        <v>CUMPLE</v>
      </c>
    </row>
    <row r="98" spans="1:45" s="1" customFormat="1" ht="15.6" thickBot="1" x14ac:dyDescent="0.35">
      <c r="A98" s="8">
        <v>829</v>
      </c>
      <c r="B98" s="7" t="s">
        <v>29</v>
      </c>
      <c r="C98" s="20">
        <v>462</v>
      </c>
      <c r="D98" s="7" t="s">
        <v>126</v>
      </c>
      <c r="E98" s="11" t="str">
        <f>VLOOKUP(C98,[1]Hoja1!$C$4:$E$487,3,FALSE)</f>
        <v>I-3</v>
      </c>
      <c r="F98" s="9">
        <v>1</v>
      </c>
      <c r="G98" s="6">
        <v>1</v>
      </c>
      <c r="H98" s="24">
        <v>0</v>
      </c>
      <c r="I98" s="10">
        <v>1</v>
      </c>
      <c r="J98" s="9">
        <v>1</v>
      </c>
      <c r="K98" s="6">
        <v>1</v>
      </c>
      <c r="L98" s="6">
        <v>1</v>
      </c>
      <c r="M98" s="6">
        <v>1</v>
      </c>
      <c r="N98" s="26">
        <v>1</v>
      </c>
      <c r="O98" s="10">
        <v>1</v>
      </c>
      <c r="P98" s="9">
        <v>1</v>
      </c>
      <c r="Q98" s="6">
        <v>1</v>
      </c>
      <c r="R98" s="6">
        <v>0</v>
      </c>
      <c r="S98" s="6">
        <v>1</v>
      </c>
      <c r="T98" s="6">
        <v>1</v>
      </c>
      <c r="U98" s="6">
        <v>1</v>
      </c>
      <c r="V98" s="24">
        <v>1</v>
      </c>
      <c r="W98" s="6">
        <v>1</v>
      </c>
      <c r="X98" s="29">
        <v>0</v>
      </c>
      <c r="Y98" s="31">
        <v>83.3</v>
      </c>
      <c r="Z98" s="21">
        <f>VLOOKUP(C98,[2]SISMED!$C$2:$W$141,3,FALSE)</f>
        <v>1</v>
      </c>
      <c r="AA98" s="32">
        <f>VLOOKUP(C98,[2]SISMED!$C$2:$W$141,4,FALSE)</f>
        <v>1</v>
      </c>
      <c r="AB98" s="32">
        <f>VLOOKUP(C98,[2]SISMED!$C$2:$W$141,5,FALSE)</f>
        <v>1</v>
      </c>
      <c r="AC98" s="32">
        <f>VLOOKUP(C98,[2]SISMED!$C$2:$W$141,6,FALSE)</f>
        <v>1</v>
      </c>
      <c r="AD98" s="32">
        <f>VLOOKUP(C98,[2]SISMED!$C$2:$W$141,7,FALSE)</f>
        <v>1</v>
      </c>
      <c r="AE98" s="32">
        <f>VLOOKUP(C98,[2]SISMED!$C$2:$W$141,8,FALSE)</f>
        <v>1</v>
      </c>
      <c r="AF98" s="32">
        <f>VLOOKUP(C98,[2]SISMED!$C$2:$W$141,9,FALSE)</f>
        <v>1</v>
      </c>
      <c r="AG98" s="32">
        <f>VLOOKUP(C98,[2]SISMED!$C$2:$W$141,10,FALSE)</f>
        <v>1</v>
      </c>
      <c r="AH98" s="32">
        <f>VLOOKUP(C98,[2]SISMED!$C$2:$W$141,11,FALSE)</f>
        <v>1</v>
      </c>
      <c r="AI98" s="32">
        <f>VLOOKUP(C98,[2]SISMED!$C$2:$W$141,12,FALSE)</f>
        <v>1</v>
      </c>
      <c r="AJ98" s="32">
        <f>VLOOKUP(C98,[2]SISMED!$C$2:$W$141,13,FALSE)</f>
        <v>1</v>
      </c>
      <c r="AK98" s="32">
        <f>VLOOKUP(C98,[2]SISMED!$C$2:$W$141,14,FALSE)</f>
        <v>1</v>
      </c>
      <c r="AL98" s="32">
        <f>VLOOKUP(C98,[2]SISMED!$C$2:$W$141,15,FALSE)</f>
        <v>1</v>
      </c>
      <c r="AM98" s="32">
        <f>VLOOKUP(C98,[2]SISMED!$C$2:$W$141,16,FALSE)</f>
        <v>1</v>
      </c>
      <c r="AN98" s="32">
        <f>VLOOKUP(C98,[2]SISMED!$C$2:$W$141,17,FALSE)</f>
        <v>1</v>
      </c>
      <c r="AO98" s="32">
        <f>VLOOKUP(C98,[2]SISMED!$C$2:$W$141,18,FALSE)</f>
        <v>1</v>
      </c>
      <c r="AP98" s="32">
        <f>VLOOKUP(C98,[2]SISMED!$C$2:$W$141,19,FALSE)</f>
        <v>1</v>
      </c>
      <c r="AQ98" s="32">
        <f>VLOOKUP(C98,[2]SISMED!$C$2:$W$141,20,FALSE)</f>
        <v>17</v>
      </c>
      <c r="AR98" s="32">
        <f>VLOOKUP(C98,[2]SISMED!$C$2:$W$141,21,FALSE)</f>
        <v>100</v>
      </c>
      <c r="AS98" s="21" t="str">
        <f t="shared" si="1"/>
        <v>NO CUMPLE</v>
      </c>
    </row>
    <row r="99" spans="1:45" s="1" customFormat="1" ht="15.6" thickBot="1" x14ac:dyDescent="0.35">
      <c r="A99" s="8">
        <v>829</v>
      </c>
      <c r="B99" s="7" t="s">
        <v>29</v>
      </c>
      <c r="C99" s="20">
        <v>465</v>
      </c>
      <c r="D99" s="7" t="s">
        <v>127</v>
      </c>
      <c r="E99" s="11" t="str">
        <f>VLOOKUP(C99,[1]Hoja1!$C$4:$E$487,3,FALSE)</f>
        <v>I-2</v>
      </c>
      <c r="F99" s="9">
        <v>1</v>
      </c>
      <c r="G99" s="6">
        <v>1</v>
      </c>
      <c r="H99" s="24">
        <v>0</v>
      </c>
      <c r="I99" s="10">
        <v>1</v>
      </c>
      <c r="J99" s="9">
        <v>1</v>
      </c>
      <c r="K99" s="6">
        <v>1</v>
      </c>
      <c r="L99" s="6">
        <v>1</v>
      </c>
      <c r="M99" s="6">
        <v>1</v>
      </c>
      <c r="N99" s="26">
        <v>1</v>
      </c>
      <c r="O99" s="10">
        <v>1</v>
      </c>
      <c r="P99" s="9">
        <v>1</v>
      </c>
      <c r="Q99" s="6">
        <v>1</v>
      </c>
      <c r="R99" s="6">
        <v>0</v>
      </c>
      <c r="S99" s="6">
        <v>1</v>
      </c>
      <c r="T99" s="6">
        <v>0</v>
      </c>
      <c r="U99" s="6">
        <v>1</v>
      </c>
      <c r="V99" s="24">
        <v>1</v>
      </c>
      <c r="W99" s="6">
        <v>1</v>
      </c>
      <c r="X99" s="29">
        <v>0</v>
      </c>
      <c r="Y99" s="31">
        <v>93.3</v>
      </c>
      <c r="Z99" s="21">
        <f>VLOOKUP(C99,[2]SISMED!$C$2:$W$141,3,FALSE)</f>
        <v>1</v>
      </c>
      <c r="AA99" s="32">
        <f>VLOOKUP(C99,[2]SISMED!$C$2:$W$141,4,FALSE)</f>
        <v>1</v>
      </c>
      <c r="AB99" s="32">
        <f>VLOOKUP(C99,[2]SISMED!$C$2:$W$141,5,FALSE)</f>
        <v>1</v>
      </c>
      <c r="AC99" s="32">
        <f>VLOOKUP(C99,[2]SISMED!$C$2:$W$141,6,FALSE)</f>
        <v>1</v>
      </c>
      <c r="AD99" s="32">
        <f>VLOOKUP(C99,[2]SISMED!$C$2:$W$141,7,FALSE)</f>
        <v>1</v>
      </c>
      <c r="AE99" s="32">
        <f>VLOOKUP(C99,[2]SISMED!$C$2:$W$141,8,FALSE)</f>
        <v>1</v>
      </c>
      <c r="AF99" s="32">
        <f>VLOOKUP(C99,[2]SISMED!$C$2:$W$141,9,FALSE)</f>
        <v>1</v>
      </c>
      <c r="AG99" s="32">
        <f>VLOOKUP(C99,[2]SISMED!$C$2:$W$141,10,FALSE)</f>
        <v>1</v>
      </c>
      <c r="AH99" s="32">
        <f>VLOOKUP(C99,[2]SISMED!$C$2:$W$141,11,FALSE)</f>
        <v>1</v>
      </c>
      <c r="AI99" s="32">
        <f>VLOOKUP(C99,[2]SISMED!$C$2:$W$141,12,FALSE)</f>
        <v>1</v>
      </c>
      <c r="AJ99" s="32">
        <f>VLOOKUP(C99,[2]SISMED!$C$2:$W$141,13,FALSE)</f>
        <v>1</v>
      </c>
      <c r="AK99" s="32">
        <f>VLOOKUP(C99,[2]SISMED!$C$2:$W$141,14,FALSE)</f>
        <v>1</v>
      </c>
      <c r="AL99" s="32">
        <f>VLOOKUP(C99,[2]SISMED!$C$2:$W$141,15,FALSE)</f>
        <v>1</v>
      </c>
      <c r="AM99" s="32">
        <f>VLOOKUP(C99,[2]SISMED!$C$2:$W$141,16,FALSE)</f>
        <v>1</v>
      </c>
      <c r="AN99" s="32">
        <f>VLOOKUP(C99,[2]SISMED!$C$2:$W$141,17,FALSE)</f>
        <v>0</v>
      </c>
      <c r="AO99" s="32">
        <f>VLOOKUP(C99,[2]SISMED!$C$2:$W$141,18,FALSE)</f>
        <v>1</v>
      </c>
      <c r="AP99" s="32">
        <f>VLOOKUP(C99,[2]SISMED!$C$2:$W$141,19,FALSE)</f>
        <v>1</v>
      </c>
      <c r="AQ99" s="32">
        <f>VLOOKUP(C99,[2]SISMED!$C$2:$W$141,20,FALSE)</f>
        <v>16</v>
      </c>
      <c r="AR99" s="32">
        <f>VLOOKUP(C99,[2]SISMED!$C$2:$W$141,21,FALSE)</f>
        <v>100</v>
      </c>
      <c r="AS99" s="21" t="str">
        <f t="shared" si="1"/>
        <v>CUMPLE</v>
      </c>
    </row>
    <row r="100" spans="1:45" s="1" customFormat="1" ht="15.6" thickBot="1" x14ac:dyDescent="0.35">
      <c r="A100" s="8">
        <v>829</v>
      </c>
      <c r="B100" s="7" t="s">
        <v>29</v>
      </c>
      <c r="C100" s="20">
        <v>464</v>
      </c>
      <c r="D100" s="7" t="s">
        <v>128</v>
      </c>
      <c r="E100" s="11" t="str">
        <f>VLOOKUP(C100,[1]Hoja1!$C$4:$E$487,3,FALSE)</f>
        <v>I-1</v>
      </c>
      <c r="F100" s="9">
        <v>1</v>
      </c>
      <c r="G100" s="6">
        <v>1</v>
      </c>
      <c r="H100" s="24">
        <v>0</v>
      </c>
      <c r="I100" s="10">
        <v>1</v>
      </c>
      <c r="J100" s="9">
        <v>1</v>
      </c>
      <c r="K100" s="6">
        <v>1</v>
      </c>
      <c r="L100" s="6">
        <v>1</v>
      </c>
      <c r="M100" s="6">
        <v>0</v>
      </c>
      <c r="N100" s="26">
        <v>1</v>
      </c>
      <c r="O100" s="10">
        <v>1</v>
      </c>
      <c r="P100" s="9">
        <v>1</v>
      </c>
      <c r="Q100" s="6">
        <v>1</v>
      </c>
      <c r="R100" s="6">
        <v>1</v>
      </c>
      <c r="S100" s="6">
        <v>0</v>
      </c>
      <c r="T100" s="6">
        <v>1</v>
      </c>
      <c r="U100" s="6">
        <v>0</v>
      </c>
      <c r="V100" s="24">
        <v>1</v>
      </c>
      <c r="W100" s="6">
        <v>1</v>
      </c>
      <c r="X100" s="29">
        <v>0</v>
      </c>
      <c r="Y100" s="31">
        <v>86.7</v>
      </c>
      <c r="Z100" s="21">
        <f>VLOOKUP(C100,[2]SISMED!$C$2:$W$141,3,FALSE)</f>
        <v>1</v>
      </c>
      <c r="AA100" s="32">
        <f>VLOOKUP(C100,[2]SISMED!$C$2:$W$141,4,FALSE)</f>
        <v>1</v>
      </c>
      <c r="AB100" s="32">
        <f>VLOOKUP(C100,[2]SISMED!$C$2:$W$141,5,FALSE)</f>
        <v>1</v>
      </c>
      <c r="AC100" s="32">
        <f>VLOOKUP(C100,[2]SISMED!$C$2:$W$141,6,FALSE)</f>
        <v>1</v>
      </c>
      <c r="AD100" s="32">
        <f>VLOOKUP(C100,[2]SISMED!$C$2:$W$141,7,FALSE)</f>
        <v>1</v>
      </c>
      <c r="AE100" s="32">
        <f>VLOOKUP(C100,[2]SISMED!$C$2:$W$141,8,FALSE)</f>
        <v>1</v>
      </c>
      <c r="AF100" s="32">
        <f>VLOOKUP(C100,[2]SISMED!$C$2:$W$141,9,FALSE)</f>
        <v>1</v>
      </c>
      <c r="AG100" s="32">
        <f>VLOOKUP(C100,[2]SISMED!$C$2:$W$141,10,FALSE)</f>
        <v>1</v>
      </c>
      <c r="AH100" s="32">
        <f>VLOOKUP(C100,[2]SISMED!$C$2:$W$141,11,FALSE)</f>
        <v>1</v>
      </c>
      <c r="AI100" s="32">
        <f>VLOOKUP(C100,[2]SISMED!$C$2:$W$141,12,FALSE)</f>
        <v>1</v>
      </c>
      <c r="AJ100" s="32">
        <f>VLOOKUP(C100,[2]SISMED!$C$2:$W$141,13,FALSE)</f>
        <v>1</v>
      </c>
      <c r="AK100" s="32">
        <f>VLOOKUP(C100,[2]SISMED!$C$2:$W$141,14,FALSE)</f>
        <v>1</v>
      </c>
      <c r="AL100" s="32">
        <f>VLOOKUP(C100,[2]SISMED!$C$2:$W$141,15,FALSE)</f>
        <v>1</v>
      </c>
      <c r="AM100" s="32">
        <f>VLOOKUP(C100,[2]SISMED!$C$2:$W$141,16,FALSE)</f>
        <v>1</v>
      </c>
      <c r="AN100" s="32">
        <f>VLOOKUP(C100,[2]SISMED!$C$2:$W$141,17,FALSE)</f>
        <v>0</v>
      </c>
      <c r="AO100" s="32">
        <f>VLOOKUP(C100,[2]SISMED!$C$2:$W$141,18,FALSE)</f>
        <v>1</v>
      </c>
      <c r="AP100" s="32">
        <f>VLOOKUP(C100,[2]SISMED!$C$2:$W$141,19,FALSE)</f>
        <v>1</v>
      </c>
      <c r="AQ100" s="32">
        <f>VLOOKUP(C100,[2]SISMED!$C$2:$W$141,20,FALSE)</f>
        <v>16</v>
      </c>
      <c r="AR100" s="32">
        <f>VLOOKUP(C100,[2]SISMED!$C$2:$W$141,21,FALSE)</f>
        <v>100</v>
      </c>
      <c r="AS100" s="21" t="str">
        <f t="shared" si="1"/>
        <v>CUMPLE</v>
      </c>
    </row>
    <row r="101" spans="1:45" s="1" customFormat="1" ht="15.6" hidden="1" thickBot="1" x14ac:dyDescent="0.35">
      <c r="A101" s="8">
        <v>829</v>
      </c>
      <c r="B101" s="7" t="s">
        <v>29</v>
      </c>
      <c r="C101" s="20">
        <v>488</v>
      </c>
      <c r="D101" s="7" t="s">
        <v>129</v>
      </c>
      <c r="E101" s="11" t="str">
        <f>VLOOKUP(C101,[1]Hoja1!$C$4:$E$487,3,FALSE)</f>
        <v>I-1</v>
      </c>
      <c r="F101" s="9">
        <v>1</v>
      </c>
      <c r="G101" s="6">
        <v>1</v>
      </c>
      <c r="H101" s="24">
        <v>0</v>
      </c>
      <c r="I101" s="10">
        <v>1</v>
      </c>
      <c r="J101" s="9">
        <v>1</v>
      </c>
      <c r="K101" s="6">
        <v>1</v>
      </c>
      <c r="L101" s="6">
        <v>1</v>
      </c>
      <c r="M101" s="6">
        <v>1</v>
      </c>
      <c r="N101" s="26">
        <v>1</v>
      </c>
      <c r="O101" s="10">
        <v>1</v>
      </c>
      <c r="P101" s="9">
        <v>1</v>
      </c>
      <c r="Q101" s="6">
        <v>1</v>
      </c>
      <c r="R101" s="6">
        <v>0</v>
      </c>
      <c r="S101" s="6">
        <v>1</v>
      </c>
      <c r="T101" s="6">
        <v>0</v>
      </c>
      <c r="U101" s="6">
        <v>0</v>
      </c>
      <c r="V101" s="24">
        <v>1</v>
      </c>
      <c r="W101" s="6">
        <v>1</v>
      </c>
      <c r="X101" s="29">
        <v>0</v>
      </c>
      <c r="Y101" s="31">
        <v>93.3</v>
      </c>
      <c r="Z101" s="21" t="e">
        <f>VLOOKUP(C101,[2]SISMED!$C$2:$W$141,3,FALSE)</f>
        <v>#N/A</v>
      </c>
      <c r="AA101" s="32" t="e">
        <f>VLOOKUP(C101,[2]SISMED!$C$2:$W$141,4,FALSE)</f>
        <v>#N/A</v>
      </c>
      <c r="AB101" s="32" t="e">
        <f>VLOOKUP(C101,[2]SISMED!$C$2:$W$141,5,FALSE)</f>
        <v>#N/A</v>
      </c>
      <c r="AC101" s="32" t="e">
        <f>VLOOKUP(C101,[2]SISMED!$C$2:$W$141,6,FALSE)</f>
        <v>#N/A</v>
      </c>
      <c r="AD101" s="32" t="e">
        <f>VLOOKUP(C101,[2]SISMED!$C$2:$W$141,7,FALSE)</f>
        <v>#N/A</v>
      </c>
      <c r="AE101" s="32" t="e">
        <f>VLOOKUP(C101,[2]SISMED!$C$2:$W$141,8,FALSE)</f>
        <v>#N/A</v>
      </c>
      <c r="AF101" s="32" t="e">
        <f>VLOOKUP(C101,[2]SISMED!$C$2:$W$141,9,FALSE)</f>
        <v>#N/A</v>
      </c>
      <c r="AG101" s="32" t="e">
        <f>VLOOKUP(C101,[2]SISMED!$C$2:$W$141,10,FALSE)</f>
        <v>#N/A</v>
      </c>
      <c r="AH101" s="32" t="e">
        <f>VLOOKUP(C101,[2]SISMED!$C$2:$W$141,11,FALSE)</f>
        <v>#N/A</v>
      </c>
      <c r="AI101" s="32" t="e">
        <f>VLOOKUP(C101,[2]SISMED!$C$2:$W$141,12,FALSE)</f>
        <v>#N/A</v>
      </c>
      <c r="AJ101" s="32" t="e">
        <f>VLOOKUP(C101,[2]SISMED!$C$2:$W$141,13,FALSE)</f>
        <v>#N/A</v>
      </c>
      <c r="AK101" s="32" t="e">
        <f>VLOOKUP(C101,[2]SISMED!$C$2:$W$141,14,FALSE)</f>
        <v>#N/A</v>
      </c>
      <c r="AL101" s="32" t="e">
        <f>VLOOKUP(C101,[2]SISMED!$C$2:$W$141,15,FALSE)</f>
        <v>#N/A</v>
      </c>
      <c r="AM101" s="32" t="e">
        <f>VLOOKUP(C101,[2]SISMED!$C$2:$W$141,16,FALSE)</f>
        <v>#N/A</v>
      </c>
      <c r="AN101" s="32" t="e">
        <f>VLOOKUP(C101,[2]SISMED!$C$2:$W$141,17,FALSE)</f>
        <v>#N/A</v>
      </c>
      <c r="AO101" s="32" t="e">
        <f>VLOOKUP(C101,[2]SISMED!$C$2:$W$141,18,FALSE)</f>
        <v>#N/A</v>
      </c>
      <c r="AP101" s="32" t="e">
        <f>VLOOKUP(C101,[2]SISMED!$C$2:$W$141,19,FALSE)</f>
        <v>#N/A</v>
      </c>
      <c r="AQ101" s="32" t="e">
        <f>VLOOKUP(C101,[2]SISMED!$C$2:$W$141,20,FALSE)</f>
        <v>#N/A</v>
      </c>
      <c r="AR101" s="32" t="e">
        <f>VLOOKUP(C101,[2]SISMED!$C$2:$W$141,21,FALSE)</f>
        <v>#N/A</v>
      </c>
      <c r="AS101" s="21" t="e">
        <f t="shared" si="1"/>
        <v>#N/A</v>
      </c>
    </row>
    <row r="102" spans="1:45" s="1" customFormat="1" ht="15.6" thickBot="1" x14ac:dyDescent="0.35">
      <c r="A102" s="8">
        <v>829</v>
      </c>
      <c r="B102" s="7" t="s">
        <v>29</v>
      </c>
      <c r="C102" s="20">
        <v>474</v>
      </c>
      <c r="D102" s="7" t="s">
        <v>130</v>
      </c>
      <c r="E102" s="11" t="str">
        <f>VLOOKUP(C102,[1]Hoja1!$C$4:$E$487,3,FALSE)</f>
        <v>I-2</v>
      </c>
      <c r="F102" s="9">
        <v>1</v>
      </c>
      <c r="G102" s="6">
        <v>1</v>
      </c>
      <c r="H102" s="24">
        <v>0</v>
      </c>
      <c r="I102" s="10">
        <v>1</v>
      </c>
      <c r="J102" s="9">
        <v>1</v>
      </c>
      <c r="K102" s="6">
        <v>1</v>
      </c>
      <c r="L102" s="6">
        <v>1</v>
      </c>
      <c r="M102" s="6">
        <v>1</v>
      </c>
      <c r="N102" s="26">
        <v>1</v>
      </c>
      <c r="O102" s="10">
        <v>1</v>
      </c>
      <c r="P102" s="9">
        <v>1</v>
      </c>
      <c r="Q102" s="6">
        <v>1</v>
      </c>
      <c r="R102" s="6">
        <v>1</v>
      </c>
      <c r="S102" s="6">
        <v>0</v>
      </c>
      <c r="T102" s="6">
        <v>1</v>
      </c>
      <c r="U102" s="6">
        <v>1</v>
      </c>
      <c r="V102" s="24">
        <v>1</v>
      </c>
      <c r="W102" s="6">
        <v>1</v>
      </c>
      <c r="X102" s="29">
        <v>0</v>
      </c>
      <c r="Y102" s="31">
        <v>100</v>
      </c>
      <c r="Z102" s="21">
        <f>VLOOKUP(C102,[2]SISMED!$C$2:$W$141,3,FALSE)</f>
        <v>1</v>
      </c>
      <c r="AA102" s="32">
        <f>VLOOKUP(C102,[2]SISMED!$C$2:$W$141,4,FALSE)</f>
        <v>1</v>
      </c>
      <c r="AB102" s="32">
        <f>VLOOKUP(C102,[2]SISMED!$C$2:$W$141,5,FALSE)</f>
        <v>1</v>
      </c>
      <c r="AC102" s="32">
        <f>VLOOKUP(C102,[2]SISMED!$C$2:$W$141,6,FALSE)</f>
        <v>1</v>
      </c>
      <c r="AD102" s="32">
        <f>VLOOKUP(C102,[2]SISMED!$C$2:$W$141,7,FALSE)</f>
        <v>1</v>
      </c>
      <c r="AE102" s="32">
        <f>VLOOKUP(C102,[2]SISMED!$C$2:$W$141,8,FALSE)</f>
        <v>1</v>
      </c>
      <c r="AF102" s="32">
        <f>VLOOKUP(C102,[2]SISMED!$C$2:$W$141,9,FALSE)</f>
        <v>1</v>
      </c>
      <c r="AG102" s="32">
        <f>VLOOKUP(C102,[2]SISMED!$C$2:$W$141,10,FALSE)</f>
        <v>1</v>
      </c>
      <c r="AH102" s="32">
        <f>VLOOKUP(C102,[2]SISMED!$C$2:$W$141,11,FALSE)</f>
        <v>1</v>
      </c>
      <c r="AI102" s="32">
        <f>VLOOKUP(C102,[2]SISMED!$C$2:$W$141,12,FALSE)</f>
        <v>1</v>
      </c>
      <c r="AJ102" s="32">
        <f>VLOOKUP(C102,[2]SISMED!$C$2:$W$141,13,FALSE)</f>
        <v>1</v>
      </c>
      <c r="AK102" s="32">
        <f>VLOOKUP(C102,[2]SISMED!$C$2:$W$141,14,FALSE)</f>
        <v>1</v>
      </c>
      <c r="AL102" s="32">
        <f>VLOOKUP(C102,[2]SISMED!$C$2:$W$141,15,FALSE)</f>
        <v>1</v>
      </c>
      <c r="AM102" s="32">
        <f>VLOOKUP(C102,[2]SISMED!$C$2:$W$141,16,FALSE)</f>
        <v>1</v>
      </c>
      <c r="AN102" s="32">
        <f>VLOOKUP(C102,[2]SISMED!$C$2:$W$141,17,FALSE)</f>
        <v>0</v>
      </c>
      <c r="AO102" s="32">
        <f>VLOOKUP(C102,[2]SISMED!$C$2:$W$141,18,FALSE)</f>
        <v>1</v>
      </c>
      <c r="AP102" s="32">
        <f>VLOOKUP(C102,[2]SISMED!$C$2:$W$141,19,FALSE)</f>
        <v>1</v>
      </c>
      <c r="AQ102" s="32">
        <f>VLOOKUP(C102,[2]SISMED!$C$2:$W$141,20,FALSE)</f>
        <v>16</v>
      </c>
      <c r="AR102" s="32">
        <f>VLOOKUP(C102,[2]SISMED!$C$2:$W$141,21,FALSE)</f>
        <v>100</v>
      </c>
      <c r="AS102" s="21" t="str">
        <f t="shared" si="1"/>
        <v>CUMPLE</v>
      </c>
    </row>
    <row r="103" spans="1:45" s="1" customFormat="1" ht="15" x14ac:dyDescent="0.3">
      <c r="A103" s="8">
        <v>829</v>
      </c>
      <c r="B103" s="7" t="s">
        <v>29</v>
      </c>
      <c r="C103" s="20">
        <v>516</v>
      </c>
      <c r="D103" s="7" t="s">
        <v>131</v>
      </c>
      <c r="E103" s="11" t="str">
        <f>VLOOKUP(C103,[1]Hoja1!$C$4:$E$487,3,FALSE)</f>
        <v>I-2</v>
      </c>
      <c r="F103" s="9">
        <v>1</v>
      </c>
      <c r="G103" s="6">
        <v>1</v>
      </c>
      <c r="H103" s="24">
        <v>0</v>
      </c>
      <c r="I103" s="10">
        <v>1</v>
      </c>
      <c r="J103" s="9">
        <v>1</v>
      </c>
      <c r="K103" s="6">
        <v>1</v>
      </c>
      <c r="L103" s="6">
        <v>1</v>
      </c>
      <c r="M103" s="6">
        <v>1</v>
      </c>
      <c r="N103" s="26">
        <v>1</v>
      </c>
      <c r="O103" s="10">
        <v>1</v>
      </c>
      <c r="P103" s="9">
        <v>1</v>
      </c>
      <c r="Q103" s="6">
        <v>1</v>
      </c>
      <c r="R103" s="6">
        <v>1</v>
      </c>
      <c r="S103" s="6">
        <v>1</v>
      </c>
      <c r="T103" s="6">
        <v>1</v>
      </c>
      <c r="U103" s="6">
        <v>1</v>
      </c>
      <c r="V103" s="24">
        <v>1</v>
      </c>
      <c r="W103" s="6">
        <v>1</v>
      </c>
      <c r="X103" s="29">
        <v>0</v>
      </c>
      <c r="Y103" s="31">
        <v>100</v>
      </c>
      <c r="Z103" s="21">
        <f>VLOOKUP(C103,[2]SISMED!$C$2:$W$141,3,FALSE)</f>
        <v>1</v>
      </c>
      <c r="AA103" s="32">
        <f>VLOOKUP(C103,[2]SISMED!$C$2:$W$141,4,FALSE)</f>
        <v>1</v>
      </c>
      <c r="AB103" s="32">
        <f>VLOOKUP(C103,[2]SISMED!$C$2:$W$141,5,FALSE)</f>
        <v>1</v>
      </c>
      <c r="AC103" s="32">
        <f>VLOOKUP(C103,[2]SISMED!$C$2:$W$141,6,FALSE)</f>
        <v>1</v>
      </c>
      <c r="AD103" s="32">
        <f>VLOOKUP(C103,[2]SISMED!$C$2:$W$141,7,FALSE)</f>
        <v>1</v>
      </c>
      <c r="AE103" s="32">
        <f>VLOOKUP(C103,[2]SISMED!$C$2:$W$141,8,FALSE)</f>
        <v>1</v>
      </c>
      <c r="AF103" s="32">
        <f>VLOOKUP(C103,[2]SISMED!$C$2:$W$141,9,FALSE)</f>
        <v>1</v>
      </c>
      <c r="AG103" s="32">
        <f>VLOOKUP(C103,[2]SISMED!$C$2:$W$141,10,FALSE)</f>
        <v>1</v>
      </c>
      <c r="AH103" s="32">
        <f>VLOOKUP(C103,[2]SISMED!$C$2:$W$141,11,FALSE)</f>
        <v>1</v>
      </c>
      <c r="AI103" s="32">
        <f>VLOOKUP(C103,[2]SISMED!$C$2:$W$141,12,FALSE)</f>
        <v>1</v>
      </c>
      <c r="AJ103" s="32">
        <f>VLOOKUP(C103,[2]SISMED!$C$2:$W$141,13,FALSE)</f>
        <v>1</v>
      </c>
      <c r="AK103" s="32">
        <f>VLOOKUP(C103,[2]SISMED!$C$2:$W$141,14,FALSE)</f>
        <v>1</v>
      </c>
      <c r="AL103" s="32">
        <f>VLOOKUP(C103,[2]SISMED!$C$2:$W$141,15,FALSE)</f>
        <v>1</v>
      </c>
      <c r="AM103" s="32">
        <f>VLOOKUP(C103,[2]SISMED!$C$2:$W$141,16,FALSE)</f>
        <v>1</v>
      </c>
      <c r="AN103" s="32">
        <f>VLOOKUP(C103,[2]SISMED!$C$2:$W$141,17,FALSE)</f>
        <v>0</v>
      </c>
      <c r="AO103" s="32">
        <f>VLOOKUP(C103,[2]SISMED!$C$2:$W$141,18,FALSE)</f>
        <v>1</v>
      </c>
      <c r="AP103" s="32">
        <f>VLOOKUP(C103,[2]SISMED!$C$2:$W$141,19,FALSE)</f>
        <v>1</v>
      </c>
      <c r="AQ103" s="32">
        <f>VLOOKUP(C103,[2]SISMED!$C$2:$W$141,20,FALSE)</f>
        <v>16</v>
      </c>
      <c r="AR103" s="32">
        <f>VLOOKUP(C103,[2]SISMED!$C$2:$W$141,21,FALSE)</f>
        <v>100</v>
      </c>
      <c r="AS103" s="21" t="str">
        <f t="shared" si="1"/>
        <v>CUMPLE</v>
      </c>
    </row>
    <row r="104" spans="1:45" s="1" customFormat="1" ht="15" x14ac:dyDescent="0.3">
      <c r="A104" s="8">
        <v>829</v>
      </c>
      <c r="B104" s="7" t="s">
        <v>29</v>
      </c>
      <c r="C104" s="20">
        <v>482</v>
      </c>
      <c r="D104" s="7" t="s">
        <v>132</v>
      </c>
      <c r="E104" s="12"/>
      <c r="F104" s="9">
        <v>1</v>
      </c>
      <c r="G104" s="6">
        <v>1</v>
      </c>
      <c r="H104" s="6">
        <v>0</v>
      </c>
      <c r="I104" s="10">
        <v>1</v>
      </c>
      <c r="J104" s="9">
        <v>1</v>
      </c>
      <c r="K104" s="6">
        <v>1</v>
      </c>
      <c r="L104" s="6">
        <v>1</v>
      </c>
      <c r="M104" s="6">
        <v>1</v>
      </c>
      <c r="N104" s="26">
        <v>1</v>
      </c>
      <c r="O104" s="10">
        <v>0</v>
      </c>
      <c r="P104" s="9">
        <v>1</v>
      </c>
      <c r="Q104" s="6">
        <v>1</v>
      </c>
      <c r="R104" s="6">
        <v>1</v>
      </c>
      <c r="S104" s="6">
        <v>1</v>
      </c>
      <c r="T104" s="6">
        <v>0</v>
      </c>
      <c r="U104" s="6">
        <v>1</v>
      </c>
      <c r="V104" s="6">
        <v>1</v>
      </c>
      <c r="W104" s="6">
        <v>1</v>
      </c>
      <c r="X104" s="30">
        <v>0</v>
      </c>
      <c r="Y104" s="31">
        <v>93.3</v>
      </c>
      <c r="Z104" s="21">
        <f>VLOOKUP(C104,[2]SISMED!$C$2:$W$141,3,FALSE)</f>
        <v>1</v>
      </c>
      <c r="AA104" s="32">
        <f>VLOOKUP(C104,[2]SISMED!$C$2:$W$141,4,FALSE)</f>
        <v>1</v>
      </c>
      <c r="AB104" s="32">
        <f>VLOOKUP(C104,[2]SISMED!$C$2:$W$141,5,FALSE)</f>
        <v>1</v>
      </c>
      <c r="AC104" s="32">
        <f>VLOOKUP(C104,[2]SISMED!$C$2:$W$141,6,FALSE)</f>
        <v>1</v>
      </c>
      <c r="AD104" s="32">
        <f>VLOOKUP(C104,[2]SISMED!$C$2:$W$141,7,FALSE)</f>
        <v>1</v>
      </c>
      <c r="AE104" s="32">
        <f>VLOOKUP(C104,[2]SISMED!$C$2:$W$141,8,FALSE)</f>
        <v>1</v>
      </c>
      <c r="AF104" s="32">
        <f>VLOOKUP(C104,[2]SISMED!$C$2:$W$141,9,FALSE)</f>
        <v>1</v>
      </c>
      <c r="AG104" s="32">
        <f>VLOOKUP(C104,[2]SISMED!$C$2:$W$141,10,FALSE)</f>
        <v>1</v>
      </c>
      <c r="AH104" s="32">
        <f>VLOOKUP(C104,[2]SISMED!$C$2:$W$141,11,FALSE)</f>
        <v>1</v>
      </c>
      <c r="AI104" s="32">
        <f>VLOOKUP(C104,[2]SISMED!$C$2:$W$141,12,FALSE)</f>
        <v>1</v>
      </c>
      <c r="AJ104" s="32">
        <f>VLOOKUP(C104,[2]SISMED!$C$2:$W$141,13,FALSE)</f>
        <v>1</v>
      </c>
      <c r="AK104" s="32">
        <f>VLOOKUP(C104,[2]SISMED!$C$2:$W$141,14,FALSE)</f>
        <v>1</v>
      </c>
      <c r="AL104" s="32">
        <f>VLOOKUP(C104,[2]SISMED!$C$2:$W$141,15,FALSE)</f>
        <v>1</v>
      </c>
      <c r="AM104" s="32">
        <f>VLOOKUP(C104,[2]SISMED!$C$2:$W$141,16,FALSE)</f>
        <v>1</v>
      </c>
      <c r="AN104" s="32">
        <f>VLOOKUP(C104,[2]SISMED!$C$2:$W$141,17,FALSE)</f>
        <v>0</v>
      </c>
      <c r="AO104" s="32">
        <f>VLOOKUP(C104,[2]SISMED!$C$2:$W$141,18,FALSE)</f>
        <v>1</v>
      </c>
      <c r="AP104" s="32">
        <f>VLOOKUP(C104,[2]SISMED!$C$2:$W$141,19,FALSE)</f>
        <v>1</v>
      </c>
      <c r="AQ104" s="32">
        <f>VLOOKUP(C104,[2]SISMED!$C$2:$W$141,20,FALSE)</f>
        <v>16</v>
      </c>
      <c r="AR104" s="32">
        <f>VLOOKUP(C104,[2]SISMED!$C$2:$W$141,21,FALSE)</f>
        <v>100</v>
      </c>
      <c r="AS104" s="21" t="str">
        <f t="shared" si="1"/>
        <v>CUMPLE</v>
      </c>
    </row>
    <row r="105" spans="1:45" s="1" customFormat="1" ht="15.6" thickBot="1" x14ac:dyDescent="0.35">
      <c r="A105" s="8">
        <v>829</v>
      </c>
      <c r="B105" s="7" t="s">
        <v>29</v>
      </c>
      <c r="C105" s="20">
        <v>480</v>
      </c>
      <c r="D105" s="7" t="s">
        <v>133</v>
      </c>
      <c r="E105" s="12"/>
      <c r="F105" s="9">
        <v>1</v>
      </c>
      <c r="G105" s="6">
        <v>1</v>
      </c>
      <c r="H105" s="6">
        <v>0</v>
      </c>
      <c r="I105" s="10">
        <v>1</v>
      </c>
      <c r="J105" s="9">
        <v>1</v>
      </c>
      <c r="K105" s="6">
        <v>0</v>
      </c>
      <c r="L105" s="6">
        <v>1</v>
      </c>
      <c r="M105" s="6">
        <v>1</v>
      </c>
      <c r="N105" s="26">
        <v>1</v>
      </c>
      <c r="O105" s="10">
        <v>1</v>
      </c>
      <c r="P105" s="9">
        <v>0</v>
      </c>
      <c r="Q105" s="6">
        <v>1</v>
      </c>
      <c r="R105" s="6">
        <v>1</v>
      </c>
      <c r="S105" s="6">
        <v>0</v>
      </c>
      <c r="T105" s="6">
        <v>0</v>
      </c>
      <c r="U105" s="6">
        <v>0</v>
      </c>
      <c r="V105" s="6">
        <v>1</v>
      </c>
      <c r="W105" s="6">
        <v>1</v>
      </c>
      <c r="X105" s="30">
        <v>0</v>
      </c>
      <c r="Y105" s="31">
        <v>73.3</v>
      </c>
      <c r="Z105" s="21">
        <f>VLOOKUP(C105,[2]SISMED!$C$2:$W$141,3,FALSE)</f>
        <v>1</v>
      </c>
      <c r="AA105" s="32">
        <f>VLOOKUP(C105,[2]SISMED!$C$2:$W$141,4,FALSE)</f>
        <v>1</v>
      </c>
      <c r="AB105" s="32">
        <f>VLOOKUP(C105,[2]SISMED!$C$2:$W$141,5,FALSE)</f>
        <v>1</v>
      </c>
      <c r="AC105" s="32">
        <f>VLOOKUP(C105,[2]SISMED!$C$2:$W$141,6,FALSE)</f>
        <v>1</v>
      </c>
      <c r="AD105" s="32">
        <f>VLOOKUP(C105,[2]SISMED!$C$2:$W$141,7,FALSE)</f>
        <v>1</v>
      </c>
      <c r="AE105" s="32">
        <f>VLOOKUP(C105,[2]SISMED!$C$2:$W$141,8,FALSE)</f>
        <v>1</v>
      </c>
      <c r="AF105" s="32">
        <f>VLOOKUP(C105,[2]SISMED!$C$2:$W$141,9,FALSE)</f>
        <v>1</v>
      </c>
      <c r="AG105" s="32">
        <f>VLOOKUP(C105,[2]SISMED!$C$2:$W$141,10,FALSE)</f>
        <v>1</v>
      </c>
      <c r="AH105" s="32">
        <f>VLOOKUP(C105,[2]SISMED!$C$2:$W$141,11,FALSE)</f>
        <v>1</v>
      </c>
      <c r="AI105" s="32">
        <f>VLOOKUP(C105,[2]SISMED!$C$2:$W$141,12,FALSE)</f>
        <v>1</v>
      </c>
      <c r="AJ105" s="32">
        <f>VLOOKUP(C105,[2]SISMED!$C$2:$W$141,13,FALSE)</f>
        <v>1</v>
      </c>
      <c r="AK105" s="32">
        <f>VLOOKUP(C105,[2]SISMED!$C$2:$W$141,14,FALSE)</f>
        <v>1</v>
      </c>
      <c r="AL105" s="32">
        <f>VLOOKUP(C105,[2]SISMED!$C$2:$W$141,15,FALSE)</f>
        <v>1</v>
      </c>
      <c r="AM105" s="32">
        <f>VLOOKUP(C105,[2]SISMED!$C$2:$W$141,16,FALSE)</f>
        <v>1</v>
      </c>
      <c r="AN105" s="32">
        <f>VLOOKUP(C105,[2]SISMED!$C$2:$W$141,17,FALSE)</f>
        <v>0</v>
      </c>
      <c r="AO105" s="32">
        <f>VLOOKUP(C105,[2]SISMED!$C$2:$W$141,18,FALSE)</f>
        <v>1</v>
      </c>
      <c r="AP105" s="32">
        <f>VLOOKUP(C105,[2]SISMED!$C$2:$W$141,19,FALSE)</f>
        <v>1</v>
      </c>
      <c r="AQ105" s="32">
        <f>VLOOKUP(C105,[2]SISMED!$C$2:$W$141,20,FALSE)</f>
        <v>16</v>
      </c>
      <c r="AR105" s="32">
        <f>VLOOKUP(C105,[2]SISMED!$C$2:$W$141,21,FALSE)</f>
        <v>100</v>
      </c>
      <c r="AS105" s="21" t="str">
        <f t="shared" si="1"/>
        <v>NO CUMPLE</v>
      </c>
    </row>
    <row r="106" spans="1:45" s="1" customFormat="1" ht="15.6" thickBot="1" x14ac:dyDescent="0.35">
      <c r="A106" s="8">
        <v>829</v>
      </c>
      <c r="B106" s="7" t="s">
        <v>29</v>
      </c>
      <c r="C106" s="20">
        <v>477</v>
      </c>
      <c r="D106" s="7" t="s">
        <v>134</v>
      </c>
      <c r="E106" s="11" t="str">
        <f>VLOOKUP(C106,[1]Hoja1!$C$4:$E$487,3,FALSE)</f>
        <v>I-2</v>
      </c>
      <c r="F106" s="9">
        <v>1</v>
      </c>
      <c r="G106" s="6">
        <v>1</v>
      </c>
      <c r="H106" s="24">
        <v>0</v>
      </c>
      <c r="I106" s="10">
        <v>1</v>
      </c>
      <c r="J106" s="9">
        <v>1</v>
      </c>
      <c r="K106" s="6">
        <v>1</v>
      </c>
      <c r="L106" s="6">
        <v>1</v>
      </c>
      <c r="M106" s="6">
        <v>1</v>
      </c>
      <c r="N106" s="26">
        <v>1</v>
      </c>
      <c r="O106" s="10">
        <v>0</v>
      </c>
      <c r="P106" s="9">
        <v>1</v>
      </c>
      <c r="Q106" s="6">
        <v>1</v>
      </c>
      <c r="R106" s="6">
        <v>1</v>
      </c>
      <c r="S106" s="6">
        <v>1</v>
      </c>
      <c r="T106" s="6">
        <v>1</v>
      </c>
      <c r="U106" s="6">
        <v>1</v>
      </c>
      <c r="V106" s="24">
        <v>1</v>
      </c>
      <c r="W106" s="6">
        <v>1</v>
      </c>
      <c r="X106" s="29">
        <v>0</v>
      </c>
      <c r="Y106" s="31">
        <v>93.3</v>
      </c>
      <c r="Z106" s="21">
        <f>VLOOKUP(C106,[2]SISMED!$C$2:$W$141,3,FALSE)</f>
        <v>1</v>
      </c>
      <c r="AA106" s="32">
        <f>VLOOKUP(C106,[2]SISMED!$C$2:$W$141,4,FALSE)</f>
        <v>1</v>
      </c>
      <c r="AB106" s="32">
        <f>VLOOKUP(C106,[2]SISMED!$C$2:$W$141,5,FALSE)</f>
        <v>1</v>
      </c>
      <c r="AC106" s="32">
        <f>VLOOKUP(C106,[2]SISMED!$C$2:$W$141,6,FALSE)</f>
        <v>1</v>
      </c>
      <c r="AD106" s="32">
        <f>VLOOKUP(C106,[2]SISMED!$C$2:$W$141,7,FALSE)</f>
        <v>1</v>
      </c>
      <c r="AE106" s="32">
        <f>VLOOKUP(C106,[2]SISMED!$C$2:$W$141,8,FALSE)</f>
        <v>1</v>
      </c>
      <c r="AF106" s="32">
        <f>VLOOKUP(C106,[2]SISMED!$C$2:$W$141,9,FALSE)</f>
        <v>1</v>
      </c>
      <c r="AG106" s="32">
        <f>VLOOKUP(C106,[2]SISMED!$C$2:$W$141,10,FALSE)</f>
        <v>1</v>
      </c>
      <c r="AH106" s="32">
        <f>VLOOKUP(C106,[2]SISMED!$C$2:$W$141,11,FALSE)</f>
        <v>1</v>
      </c>
      <c r="AI106" s="32">
        <f>VLOOKUP(C106,[2]SISMED!$C$2:$W$141,12,FALSE)</f>
        <v>1</v>
      </c>
      <c r="AJ106" s="32">
        <f>VLOOKUP(C106,[2]SISMED!$C$2:$W$141,13,FALSE)</f>
        <v>1</v>
      </c>
      <c r="AK106" s="32">
        <f>VLOOKUP(C106,[2]SISMED!$C$2:$W$141,14,FALSE)</f>
        <v>1</v>
      </c>
      <c r="AL106" s="32">
        <f>VLOOKUP(C106,[2]SISMED!$C$2:$W$141,15,FALSE)</f>
        <v>1</v>
      </c>
      <c r="AM106" s="32">
        <f>VLOOKUP(C106,[2]SISMED!$C$2:$W$141,16,FALSE)</f>
        <v>1</v>
      </c>
      <c r="AN106" s="32">
        <f>VLOOKUP(C106,[2]SISMED!$C$2:$W$141,17,FALSE)</f>
        <v>0</v>
      </c>
      <c r="AO106" s="32">
        <f>VLOOKUP(C106,[2]SISMED!$C$2:$W$141,18,FALSE)</f>
        <v>1</v>
      </c>
      <c r="AP106" s="32">
        <f>VLOOKUP(C106,[2]SISMED!$C$2:$W$141,19,FALSE)</f>
        <v>1</v>
      </c>
      <c r="AQ106" s="32">
        <f>VLOOKUP(C106,[2]SISMED!$C$2:$W$141,20,FALSE)</f>
        <v>16</v>
      </c>
      <c r="AR106" s="32">
        <f>VLOOKUP(C106,[2]SISMED!$C$2:$W$141,21,FALSE)</f>
        <v>100</v>
      </c>
      <c r="AS106" s="21" t="str">
        <f t="shared" si="1"/>
        <v>CUMPLE</v>
      </c>
    </row>
    <row r="107" spans="1:45" s="1" customFormat="1" ht="15.6" hidden="1" thickBot="1" x14ac:dyDescent="0.35">
      <c r="A107" s="8">
        <v>829</v>
      </c>
      <c r="B107" s="7" t="s">
        <v>29</v>
      </c>
      <c r="C107" s="20">
        <v>486</v>
      </c>
      <c r="D107" s="7" t="s">
        <v>135</v>
      </c>
      <c r="E107" s="11" t="str">
        <f>VLOOKUP(C107,[1]Hoja1!$C$4:$E$487,3,FALSE)</f>
        <v>I-2</v>
      </c>
      <c r="F107" s="9">
        <v>1</v>
      </c>
      <c r="G107" s="6">
        <v>1</v>
      </c>
      <c r="H107" s="24">
        <v>0</v>
      </c>
      <c r="I107" s="10">
        <v>1</v>
      </c>
      <c r="J107" s="9">
        <v>1</v>
      </c>
      <c r="K107" s="6">
        <v>1</v>
      </c>
      <c r="L107" s="6">
        <v>1</v>
      </c>
      <c r="M107" s="6">
        <v>1</v>
      </c>
      <c r="N107" s="26">
        <v>1</v>
      </c>
      <c r="O107" s="10">
        <v>1</v>
      </c>
      <c r="P107" s="9">
        <v>1</v>
      </c>
      <c r="Q107" s="6">
        <v>1</v>
      </c>
      <c r="R107" s="6">
        <v>1</v>
      </c>
      <c r="S107" s="6">
        <v>1</v>
      </c>
      <c r="T107" s="6">
        <v>1</v>
      </c>
      <c r="U107" s="6">
        <v>1</v>
      </c>
      <c r="V107" s="24">
        <v>1</v>
      </c>
      <c r="W107" s="6">
        <v>1</v>
      </c>
      <c r="X107" s="29">
        <v>0</v>
      </c>
      <c r="Y107" s="31">
        <v>100</v>
      </c>
      <c r="Z107" s="21" t="e">
        <f>VLOOKUP(C107,[2]SISMED!$C$2:$W$141,3,FALSE)</f>
        <v>#N/A</v>
      </c>
      <c r="AA107" s="32" t="e">
        <f>VLOOKUP(C107,[2]SISMED!$C$2:$W$141,4,FALSE)</f>
        <v>#N/A</v>
      </c>
      <c r="AB107" s="32" t="e">
        <f>VLOOKUP(C107,[2]SISMED!$C$2:$W$141,5,FALSE)</f>
        <v>#N/A</v>
      </c>
      <c r="AC107" s="32" t="e">
        <f>VLOOKUP(C107,[2]SISMED!$C$2:$W$141,6,FALSE)</f>
        <v>#N/A</v>
      </c>
      <c r="AD107" s="32" t="e">
        <f>VLOOKUP(C107,[2]SISMED!$C$2:$W$141,7,FALSE)</f>
        <v>#N/A</v>
      </c>
      <c r="AE107" s="32" t="e">
        <f>VLOOKUP(C107,[2]SISMED!$C$2:$W$141,8,FALSE)</f>
        <v>#N/A</v>
      </c>
      <c r="AF107" s="32" t="e">
        <f>VLOOKUP(C107,[2]SISMED!$C$2:$W$141,9,FALSE)</f>
        <v>#N/A</v>
      </c>
      <c r="AG107" s="32" t="e">
        <f>VLOOKUP(C107,[2]SISMED!$C$2:$W$141,10,FALSE)</f>
        <v>#N/A</v>
      </c>
      <c r="AH107" s="32" t="e">
        <f>VLOOKUP(C107,[2]SISMED!$C$2:$W$141,11,FALSE)</f>
        <v>#N/A</v>
      </c>
      <c r="AI107" s="32" t="e">
        <f>VLOOKUP(C107,[2]SISMED!$C$2:$W$141,12,FALSE)</f>
        <v>#N/A</v>
      </c>
      <c r="AJ107" s="32" t="e">
        <f>VLOOKUP(C107,[2]SISMED!$C$2:$W$141,13,FALSE)</f>
        <v>#N/A</v>
      </c>
      <c r="AK107" s="32" t="e">
        <f>VLOOKUP(C107,[2]SISMED!$C$2:$W$141,14,FALSE)</f>
        <v>#N/A</v>
      </c>
      <c r="AL107" s="32" t="e">
        <f>VLOOKUP(C107,[2]SISMED!$C$2:$W$141,15,FALSE)</f>
        <v>#N/A</v>
      </c>
      <c r="AM107" s="32" t="e">
        <f>VLOOKUP(C107,[2]SISMED!$C$2:$W$141,16,FALSE)</f>
        <v>#N/A</v>
      </c>
      <c r="AN107" s="32" t="e">
        <f>VLOOKUP(C107,[2]SISMED!$C$2:$W$141,17,FALSE)</f>
        <v>#N/A</v>
      </c>
      <c r="AO107" s="32" t="e">
        <f>VLOOKUP(C107,[2]SISMED!$C$2:$W$141,18,FALSE)</f>
        <v>#N/A</v>
      </c>
      <c r="AP107" s="32" t="e">
        <f>VLOOKUP(C107,[2]SISMED!$C$2:$W$141,19,FALSE)</f>
        <v>#N/A</v>
      </c>
      <c r="AQ107" s="32" t="e">
        <f>VLOOKUP(C107,[2]SISMED!$C$2:$W$141,20,FALSE)</f>
        <v>#N/A</v>
      </c>
      <c r="AR107" s="32" t="e">
        <f>VLOOKUP(C107,[2]SISMED!$C$2:$W$141,21,FALSE)</f>
        <v>#N/A</v>
      </c>
      <c r="AS107" s="21" t="e">
        <f t="shared" si="1"/>
        <v>#N/A</v>
      </c>
    </row>
    <row r="108" spans="1:45" s="1" customFormat="1" ht="15.6" thickBot="1" x14ac:dyDescent="0.35">
      <c r="A108" s="8">
        <v>829</v>
      </c>
      <c r="B108" s="7" t="s">
        <v>29</v>
      </c>
      <c r="C108" s="20">
        <v>497</v>
      </c>
      <c r="D108" s="7" t="s">
        <v>136</v>
      </c>
      <c r="E108" s="11" t="str">
        <f>VLOOKUP(C108,[1]Hoja1!$C$4:$E$487,3,FALSE)</f>
        <v>I-2</v>
      </c>
      <c r="F108" s="9">
        <v>1</v>
      </c>
      <c r="G108" s="6">
        <v>1</v>
      </c>
      <c r="H108" s="24">
        <v>0</v>
      </c>
      <c r="I108" s="10">
        <v>1</v>
      </c>
      <c r="J108" s="9">
        <v>1</v>
      </c>
      <c r="K108" s="6">
        <v>1</v>
      </c>
      <c r="L108" s="6">
        <v>1</v>
      </c>
      <c r="M108" s="6">
        <v>1</v>
      </c>
      <c r="N108" s="26">
        <v>1</v>
      </c>
      <c r="O108" s="10">
        <v>1</v>
      </c>
      <c r="P108" s="9">
        <v>1</v>
      </c>
      <c r="Q108" s="6">
        <v>1</v>
      </c>
      <c r="R108" s="6">
        <v>1</v>
      </c>
      <c r="S108" s="6">
        <v>0</v>
      </c>
      <c r="T108" s="6">
        <v>0</v>
      </c>
      <c r="U108" s="6">
        <v>1</v>
      </c>
      <c r="V108" s="24">
        <v>1</v>
      </c>
      <c r="W108" s="6">
        <v>1</v>
      </c>
      <c r="X108" s="29">
        <v>0</v>
      </c>
      <c r="Y108" s="31">
        <v>93.3</v>
      </c>
      <c r="Z108" s="21">
        <f>VLOOKUP(C108,[2]SISMED!$C$2:$W$141,3,FALSE)</f>
        <v>1</v>
      </c>
      <c r="AA108" s="32">
        <f>VLOOKUP(C108,[2]SISMED!$C$2:$W$141,4,FALSE)</f>
        <v>1</v>
      </c>
      <c r="AB108" s="32">
        <f>VLOOKUP(C108,[2]SISMED!$C$2:$W$141,5,FALSE)</f>
        <v>1</v>
      </c>
      <c r="AC108" s="32">
        <f>VLOOKUP(C108,[2]SISMED!$C$2:$W$141,6,FALSE)</f>
        <v>1</v>
      </c>
      <c r="AD108" s="32">
        <f>VLOOKUP(C108,[2]SISMED!$C$2:$W$141,7,FALSE)</f>
        <v>1</v>
      </c>
      <c r="AE108" s="32">
        <f>VLOOKUP(C108,[2]SISMED!$C$2:$W$141,8,FALSE)</f>
        <v>1</v>
      </c>
      <c r="AF108" s="32">
        <f>VLOOKUP(C108,[2]SISMED!$C$2:$W$141,9,FALSE)</f>
        <v>1</v>
      </c>
      <c r="AG108" s="32">
        <f>VLOOKUP(C108,[2]SISMED!$C$2:$W$141,10,FALSE)</f>
        <v>1</v>
      </c>
      <c r="AH108" s="32">
        <f>VLOOKUP(C108,[2]SISMED!$C$2:$W$141,11,FALSE)</f>
        <v>1</v>
      </c>
      <c r="AI108" s="32">
        <f>VLOOKUP(C108,[2]SISMED!$C$2:$W$141,12,FALSE)</f>
        <v>1</v>
      </c>
      <c r="AJ108" s="32">
        <f>VLOOKUP(C108,[2]SISMED!$C$2:$W$141,13,FALSE)</f>
        <v>1</v>
      </c>
      <c r="AK108" s="32">
        <f>VLOOKUP(C108,[2]SISMED!$C$2:$W$141,14,FALSE)</f>
        <v>1</v>
      </c>
      <c r="AL108" s="32">
        <f>VLOOKUP(C108,[2]SISMED!$C$2:$W$141,15,FALSE)</f>
        <v>1</v>
      </c>
      <c r="AM108" s="32">
        <f>VLOOKUP(C108,[2]SISMED!$C$2:$W$141,16,FALSE)</f>
        <v>1</v>
      </c>
      <c r="AN108" s="32">
        <f>VLOOKUP(C108,[2]SISMED!$C$2:$W$141,17,FALSE)</f>
        <v>0</v>
      </c>
      <c r="AO108" s="32">
        <f>VLOOKUP(C108,[2]SISMED!$C$2:$W$141,18,FALSE)</f>
        <v>1</v>
      </c>
      <c r="AP108" s="32">
        <f>VLOOKUP(C108,[2]SISMED!$C$2:$W$141,19,FALSE)</f>
        <v>1</v>
      </c>
      <c r="AQ108" s="32">
        <f>VLOOKUP(C108,[2]SISMED!$C$2:$W$141,20,FALSE)</f>
        <v>16</v>
      </c>
      <c r="AR108" s="32">
        <f>VLOOKUP(C108,[2]SISMED!$C$2:$W$141,21,FALSE)</f>
        <v>100</v>
      </c>
      <c r="AS108" s="21" t="str">
        <f t="shared" si="1"/>
        <v>CUMPLE</v>
      </c>
    </row>
    <row r="109" spans="1:45" s="1" customFormat="1" ht="15" x14ac:dyDescent="0.3">
      <c r="A109" s="8">
        <v>829</v>
      </c>
      <c r="B109" s="7" t="s">
        <v>29</v>
      </c>
      <c r="C109" s="20">
        <v>13863</v>
      </c>
      <c r="D109" s="7" t="s">
        <v>137</v>
      </c>
      <c r="E109" s="11" t="str">
        <f>VLOOKUP(C109,[1]Hoja1!$C$4:$E$487,3,FALSE)</f>
        <v>I-1</v>
      </c>
      <c r="F109" s="9">
        <v>1</v>
      </c>
      <c r="G109" s="6">
        <v>1</v>
      </c>
      <c r="H109" s="24">
        <v>0</v>
      </c>
      <c r="I109" s="10">
        <v>1</v>
      </c>
      <c r="J109" s="9">
        <v>1</v>
      </c>
      <c r="K109" s="6">
        <v>1</v>
      </c>
      <c r="L109" s="6">
        <v>1</v>
      </c>
      <c r="M109" s="6">
        <v>1</v>
      </c>
      <c r="N109" s="26">
        <v>1</v>
      </c>
      <c r="O109" s="10">
        <v>0</v>
      </c>
      <c r="P109" s="9">
        <v>1</v>
      </c>
      <c r="Q109" s="6">
        <v>1</v>
      </c>
      <c r="R109" s="6">
        <v>0</v>
      </c>
      <c r="S109" s="6">
        <v>1</v>
      </c>
      <c r="T109" s="6">
        <v>0</v>
      </c>
      <c r="U109" s="6">
        <v>1</v>
      </c>
      <c r="V109" s="24">
        <v>1</v>
      </c>
      <c r="W109" s="6">
        <v>1</v>
      </c>
      <c r="X109" s="29">
        <v>0</v>
      </c>
      <c r="Y109" s="31">
        <v>86.7</v>
      </c>
      <c r="Z109" s="21">
        <f>VLOOKUP(C109,[2]SISMED!$C$2:$W$141,3,FALSE)</f>
        <v>1</v>
      </c>
      <c r="AA109" s="32">
        <f>VLOOKUP(C109,[2]SISMED!$C$2:$W$141,4,FALSE)</f>
        <v>1</v>
      </c>
      <c r="AB109" s="32">
        <f>VLOOKUP(C109,[2]SISMED!$C$2:$W$141,5,FALSE)</f>
        <v>1</v>
      </c>
      <c r="AC109" s="32">
        <f>VLOOKUP(C109,[2]SISMED!$C$2:$W$141,6,FALSE)</f>
        <v>1</v>
      </c>
      <c r="AD109" s="32">
        <f>VLOOKUP(C109,[2]SISMED!$C$2:$W$141,7,FALSE)</f>
        <v>1</v>
      </c>
      <c r="AE109" s="32">
        <f>VLOOKUP(C109,[2]SISMED!$C$2:$W$141,8,FALSE)</f>
        <v>1</v>
      </c>
      <c r="AF109" s="32">
        <f>VLOOKUP(C109,[2]SISMED!$C$2:$W$141,9,FALSE)</f>
        <v>1</v>
      </c>
      <c r="AG109" s="32">
        <f>VLOOKUP(C109,[2]SISMED!$C$2:$W$141,10,FALSE)</f>
        <v>1</v>
      </c>
      <c r="AH109" s="32">
        <f>VLOOKUP(C109,[2]SISMED!$C$2:$W$141,11,FALSE)</f>
        <v>1</v>
      </c>
      <c r="AI109" s="32">
        <f>VLOOKUP(C109,[2]SISMED!$C$2:$W$141,12,FALSE)</f>
        <v>1</v>
      </c>
      <c r="AJ109" s="32">
        <f>VLOOKUP(C109,[2]SISMED!$C$2:$W$141,13,FALSE)</f>
        <v>1</v>
      </c>
      <c r="AK109" s="32">
        <f>VLOOKUP(C109,[2]SISMED!$C$2:$W$141,14,FALSE)</f>
        <v>1</v>
      </c>
      <c r="AL109" s="32">
        <f>VLOOKUP(C109,[2]SISMED!$C$2:$W$141,15,FALSE)</f>
        <v>1</v>
      </c>
      <c r="AM109" s="32">
        <f>VLOOKUP(C109,[2]SISMED!$C$2:$W$141,16,FALSE)</f>
        <v>1</v>
      </c>
      <c r="AN109" s="32">
        <f>VLOOKUP(C109,[2]SISMED!$C$2:$W$141,17,FALSE)</f>
        <v>0</v>
      </c>
      <c r="AO109" s="32">
        <f>VLOOKUP(C109,[2]SISMED!$C$2:$W$141,18,FALSE)</f>
        <v>1</v>
      </c>
      <c r="AP109" s="32">
        <f>VLOOKUP(C109,[2]SISMED!$C$2:$W$141,19,FALSE)</f>
        <v>1</v>
      </c>
      <c r="AQ109" s="32">
        <f>VLOOKUP(C109,[2]SISMED!$C$2:$W$141,20,FALSE)</f>
        <v>16</v>
      </c>
      <c r="AR109" s="32">
        <f>VLOOKUP(C109,[2]SISMED!$C$2:$W$141,21,FALSE)</f>
        <v>100</v>
      </c>
      <c r="AS109" s="21" t="str">
        <f t="shared" si="1"/>
        <v>CUMPLE</v>
      </c>
    </row>
    <row r="110" spans="1:45" s="1" customFormat="1" ht="15.6" thickBot="1" x14ac:dyDescent="0.35">
      <c r="A110" s="8">
        <v>829</v>
      </c>
      <c r="B110" s="7" t="s">
        <v>29</v>
      </c>
      <c r="C110" s="20">
        <v>13864</v>
      </c>
      <c r="D110" s="7" t="s">
        <v>138</v>
      </c>
      <c r="E110" s="12"/>
      <c r="F110" s="9">
        <v>1</v>
      </c>
      <c r="G110" s="6">
        <v>1</v>
      </c>
      <c r="H110" s="6">
        <v>0</v>
      </c>
      <c r="I110" s="10">
        <v>1</v>
      </c>
      <c r="J110" s="9">
        <v>1</v>
      </c>
      <c r="K110" s="6">
        <v>1</v>
      </c>
      <c r="L110" s="6">
        <v>1</v>
      </c>
      <c r="M110" s="6">
        <v>1</v>
      </c>
      <c r="N110" s="26">
        <v>1</v>
      </c>
      <c r="O110" s="10">
        <v>0</v>
      </c>
      <c r="P110" s="9">
        <v>1</v>
      </c>
      <c r="Q110" s="6">
        <v>1</v>
      </c>
      <c r="R110" s="6">
        <v>1</v>
      </c>
      <c r="S110" s="6">
        <v>1</v>
      </c>
      <c r="T110" s="6">
        <v>1</v>
      </c>
      <c r="U110" s="6">
        <v>1</v>
      </c>
      <c r="V110" s="6">
        <v>1</v>
      </c>
      <c r="W110" s="6">
        <v>1</v>
      </c>
      <c r="X110" s="30">
        <v>0</v>
      </c>
      <c r="Y110" s="31">
        <v>93.3</v>
      </c>
      <c r="Z110" s="21">
        <f>VLOOKUP(C110,[2]SISMED!$C$2:$W$141,3,FALSE)</f>
        <v>1</v>
      </c>
      <c r="AA110" s="32">
        <f>VLOOKUP(C110,[2]SISMED!$C$2:$W$141,4,FALSE)</f>
        <v>1</v>
      </c>
      <c r="AB110" s="32">
        <f>VLOOKUP(C110,[2]SISMED!$C$2:$W$141,5,FALSE)</f>
        <v>1</v>
      </c>
      <c r="AC110" s="32">
        <f>VLOOKUP(C110,[2]SISMED!$C$2:$W$141,6,FALSE)</f>
        <v>1</v>
      </c>
      <c r="AD110" s="32">
        <f>VLOOKUP(C110,[2]SISMED!$C$2:$W$141,7,FALSE)</f>
        <v>1</v>
      </c>
      <c r="AE110" s="32">
        <f>VLOOKUP(C110,[2]SISMED!$C$2:$W$141,8,FALSE)</f>
        <v>1</v>
      </c>
      <c r="AF110" s="32">
        <f>VLOOKUP(C110,[2]SISMED!$C$2:$W$141,9,FALSE)</f>
        <v>1</v>
      </c>
      <c r="AG110" s="32">
        <f>VLOOKUP(C110,[2]SISMED!$C$2:$W$141,10,FALSE)</f>
        <v>1</v>
      </c>
      <c r="AH110" s="32">
        <f>VLOOKUP(C110,[2]SISMED!$C$2:$W$141,11,FALSE)</f>
        <v>1</v>
      </c>
      <c r="AI110" s="32">
        <f>VLOOKUP(C110,[2]SISMED!$C$2:$W$141,12,FALSE)</f>
        <v>1</v>
      </c>
      <c r="AJ110" s="32">
        <f>VLOOKUP(C110,[2]SISMED!$C$2:$W$141,13,FALSE)</f>
        <v>1</v>
      </c>
      <c r="AK110" s="32">
        <f>VLOOKUP(C110,[2]SISMED!$C$2:$W$141,14,FALSE)</f>
        <v>0</v>
      </c>
      <c r="AL110" s="32">
        <f>VLOOKUP(C110,[2]SISMED!$C$2:$W$141,15,FALSE)</f>
        <v>1</v>
      </c>
      <c r="AM110" s="32">
        <f>VLOOKUP(C110,[2]SISMED!$C$2:$W$141,16,FALSE)</f>
        <v>1</v>
      </c>
      <c r="AN110" s="32">
        <f>VLOOKUP(C110,[2]SISMED!$C$2:$W$141,17,FALSE)</f>
        <v>0</v>
      </c>
      <c r="AO110" s="32">
        <f>VLOOKUP(C110,[2]SISMED!$C$2:$W$141,18,FALSE)</f>
        <v>1</v>
      </c>
      <c r="AP110" s="32">
        <f>VLOOKUP(C110,[2]SISMED!$C$2:$W$141,19,FALSE)</f>
        <v>1</v>
      </c>
      <c r="AQ110" s="32">
        <f>VLOOKUP(C110,[2]SISMED!$C$2:$W$141,20,FALSE)</f>
        <v>15</v>
      </c>
      <c r="AR110" s="32">
        <f>VLOOKUP(C110,[2]SISMED!$C$2:$W$141,21,FALSE)</f>
        <v>94</v>
      </c>
      <c r="AS110" s="21" t="str">
        <f t="shared" si="1"/>
        <v>CUMPLE</v>
      </c>
    </row>
    <row r="111" spans="1:45" s="1" customFormat="1" ht="15.6" thickBot="1" x14ac:dyDescent="0.35">
      <c r="A111" s="8">
        <v>829</v>
      </c>
      <c r="B111" s="7" t="s">
        <v>29</v>
      </c>
      <c r="C111" s="20">
        <v>495</v>
      </c>
      <c r="D111" s="7" t="s">
        <v>139</v>
      </c>
      <c r="E111" s="11" t="str">
        <f>VLOOKUP(C111,[1]Hoja1!$C$4:$E$487,3,FALSE)</f>
        <v>I-3</v>
      </c>
      <c r="F111" s="9">
        <v>1</v>
      </c>
      <c r="G111" s="6">
        <v>1</v>
      </c>
      <c r="H111" s="24">
        <v>1</v>
      </c>
      <c r="I111" s="10">
        <v>1</v>
      </c>
      <c r="J111" s="9">
        <v>1</v>
      </c>
      <c r="K111" s="6">
        <v>1</v>
      </c>
      <c r="L111" s="6">
        <v>1</v>
      </c>
      <c r="M111" s="6">
        <v>1</v>
      </c>
      <c r="N111" s="26">
        <v>1</v>
      </c>
      <c r="O111" s="10">
        <v>1</v>
      </c>
      <c r="P111" s="9">
        <v>1</v>
      </c>
      <c r="Q111" s="6">
        <v>1</v>
      </c>
      <c r="R111" s="6">
        <v>1</v>
      </c>
      <c r="S111" s="6">
        <v>1</v>
      </c>
      <c r="T111" s="6">
        <v>1</v>
      </c>
      <c r="U111" s="6">
        <v>1</v>
      </c>
      <c r="V111" s="24">
        <v>1</v>
      </c>
      <c r="W111" s="6">
        <v>1</v>
      </c>
      <c r="X111" s="29">
        <v>1</v>
      </c>
      <c r="Y111" s="31">
        <v>100</v>
      </c>
      <c r="Z111" s="21">
        <f>VLOOKUP(C111,[2]SISMED!$C$2:$W$141,3,FALSE)</f>
        <v>1</v>
      </c>
      <c r="AA111" s="32">
        <f>VLOOKUP(C111,[2]SISMED!$C$2:$W$141,4,FALSE)</f>
        <v>1</v>
      </c>
      <c r="AB111" s="32">
        <f>VLOOKUP(C111,[2]SISMED!$C$2:$W$141,5,FALSE)</f>
        <v>1</v>
      </c>
      <c r="AC111" s="32">
        <f>VLOOKUP(C111,[2]SISMED!$C$2:$W$141,6,FALSE)</f>
        <v>1</v>
      </c>
      <c r="AD111" s="32">
        <f>VLOOKUP(C111,[2]SISMED!$C$2:$W$141,7,FALSE)</f>
        <v>1</v>
      </c>
      <c r="AE111" s="32">
        <f>VLOOKUP(C111,[2]SISMED!$C$2:$W$141,8,FALSE)</f>
        <v>1</v>
      </c>
      <c r="AF111" s="32">
        <f>VLOOKUP(C111,[2]SISMED!$C$2:$W$141,9,FALSE)</f>
        <v>1</v>
      </c>
      <c r="AG111" s="32">
        <f>VLOOKUP(C111,[2]SISMED!$C$2:$W$141,10,FALSE)</f>
        <v>1</v>
      </c>
      <c r="AH111" s="32">
        <f>VLOOKUP(C111,[2]SISMED!$C$2:$W$141,11,FALSE)</f>
        <v>1</v>
      </c>
      <c r="AI111" s="32">
        <f>VLOOKUP(C111,[2]SISMED!$C$2:$W$141,12,FALSE)</f>
        <v>1</v>
      </c>
      <c r="AJ111" s="32">
        <f>VLOOKUP(C111,[2]SISMED!$C$2:$W$141,13,FALSE)</f>
        <v>1</v>
      </c>
      <c r="AK111" s="32">
        <f>VLOOKUP(C111,[2]SISMED!$C$2:$W$141,14,FALSE)</f>
        <v>1</v>
      </c>
      <c r="AL111" s="32">
        <f>VLOOKUP(C111,[2]SISMED!$C$2:$W$141,15,FALSE)</f>
        <v>1</v>
      </c>
      <c r="AM111" s="32">
        <f>VLOOKUP(C111,[2]SISMED!$C$2:$W$141,16,FALSE)</f>
        <v>1</v>
      </c>
      <c r="AN111" s="32">
        <f>VLOOKUP(C111,[2]SISMED!$C$2:$W$141,17,FALSE)</f>
        <v>1</v>
      </c>
      <c r="AO111" s="32">
        <f>VLOOKUP(C111,[2]SISMED!$C$2:$W$141,18,FALSE)</f>
        <v>1</v>
      </c>
      <c r="AP111" s="32">
        <f>VLOOKUP(C111,[2]SISMED!$C$2:$W$141,19,FALSE)</f>
        <v>1</v>
      </c>
      <c r="AQ111" s="32">
        <f>VLOOKUP(C111,[2]SISMED!$C$2:$W$141,20,FALSE)</f>
        <v>17</v>
      </c>
      <c r="AR111" s="32">
        <f>VLOOKUP(C111,[2]SISMED!$C$2:$W$141,21,FALSE)</f>
        <v>100</v>
      </c>
      <c r="AS111" s="21" t="str">
        <f t="shared" si="1"/>
        <v>CUMPLE</v>
      </c>
    </row>
    <row r="112" spans="1:45" s="1" customFormat="1" ht="15.6" thickBot="1" x14ac:dyDescent="0.35">
      <c r="A112" s="8">
        <v>829</v>
      </c>
      <c r="B112" s="7" t="s">
        <v>29</v>
      </c>
      <c r="C112" s="20">
        <v>6877</v>
      </c>
      <c r="D112" s="22" t="s">
        <v>140</v>
      </c>
      <c r="E112" s="11" t="e">
        <f>VLOOKUP(C112,[1]Hoja1!$C$4:$E$487,3,FALSE)</f>
        <v>#N/A</v>
      </c>
      <c r="F112" s="9">
        <v>0</v>
      </c>
      <c r="G112" s="6">
        <v>1</v>
      </c>
      <c r="H112" s="24">
        <v>0</v>
      </c>
      <c r="I112" s="10">
        <v>1</v>
      </c>
      <c r="J112" s="9">
        <v>1</v>
      </c>
      <c r="K112" s="6">
        <v>1</v>
      </c>
      <c r="L112" s="6">
        <v>1</v>
      </c>
      <c r="M112" s="6">
        <v>1</v>
      </c>
      <c r="N112" s="26">
        <v>1</v>
      </c>
      <c r="O112" s="10">
        <v>1</v>
      </c>
      <c r="P112" s="9">
        <v>1</v>
      </c>
      <c r="Q112" s="6">
        <v>1</v>
      </c>
      <c r="R112" s="6">
        <v>1</v>
      </c>
      <c r="S112" s="6">
        <v>1</v>
      </c>
      <c r="T112" s="6">
        <v>1</v>
      </c>
      <c r="U112" s="6">
        <v>1</v>
      </c>
      <c r="V112" s="24">
        <v>1</v>
      </c>
      <c r="W112" s="6">
        <v>1</v>
      </c>
      <c r="X112" s="29">
        <v>0</v>
      </c>
      <c r="Y112" s="31">
        <v>93.3</v>
      </c>
      <c r="Z112" s="21">
        <f>VLOOKUP(C112,[2]SISMED!$C$2:$W$141,3,FALSE)</f>
        <v>1</v>
      </c>
      <c r="AA112" s="32">
        <f>VLOOKUP(C112,[2]SISMED!$C$2:$W$141,4,FALSE)</f>
        <v>1</v>
      </c>
      <c r="AB112" s="32">
        <f>VLOOKUP(C112,[2]SISMED!$C$2:$W$141,5,FALSE)</f>
        <v>1</v>
      </c>
      <c r="AC112" s="32">
        <f>VLOOKUP(C112,[2]SISMED!$C$2:$W$141,6,FALSE)</f>
        <v>1</v>
      </c>
      <c r="AD112" s="32">
        <f>VLOOKUP(C112,[2]SISMED!$C$2:$W$141,7,FALSE)</f>
        <v>1</v>
      </c>
      <c r="AE112" s="32">
        <f>VLOOKUP(C112,[2]SISMED!$C$2:$W$141,8,FALSE)</f>
        <v>1</v>
      </c>
      <c r="AF112" s="32">
        <f>VLOOKUP(C112,[2]SISMED!$C$2:$W$141,9,FALSE)</f>
        <v>1</v>
      </c>
      <c r="AG112" s="32">
        <f>VLOOKUP(C112,[2]SISMED!$C$2:$W$141,10,FALSE)</f>
        <v>1</v>
      </c>
      <c r="AH112" s="32">
        <f>VLOOKUP(C112,[2]SISMED!$C$2:$W$141,11,FALSE)</f>
        <v>1</v>
      </c>
      <c r="AI112" s="32">
        <f>VLOOKUP(C112,[2]SISMED!$C$2:$W$141,12,FALSE)</f>
        <v>1</v>
      </c>
      <c r="AJ112" s="32">
        <f>VLOOKUP(C112,[2]SISMED!$C$2:$W$141,13,FALSE)</f>
        <v>1</v>
      </c>
      <c r="AK112" s="32">
        <f>VLOOKUP(C112,[2]SISMED!$C$2:$W$141,14,FALSE)</f>
        <v>1</v>
      </c>
      <c r="AL112" s="32">
        <f>VLOOKUP(C112,[2]SISMED!$C$2:$W$141,15,FALSE)</f>
        <v>1</v>
      </c>
      <c r="AM112" s="32">
        <f>VLOOKUP(C112,[2]SISMED!$C$2:$W$141,16,FALSE)</f>
        <v>1</v>
      </c>
      <c r="AN112" s="32">
        <f>VLOOKUP(C112,[2]SISMED!$C$2:$W$141,17,FALSE)</f>
        <v>0</v>
      </c>
      <c r="AO112" s="32">
        <f>VLOOKUP(C112,[2]SISMED!$C$2:$W$141,18,FALSE)</f>
        <v>1</v>
      </c>
      <c r="AP112" s="32">
        <f>VLOOKUP(C112,[2]SISMED!$C$2:$W$141,19,FALSE)</f>
        <v>1</v>
      </c>
      <c r="AQ112" s="32">
        <f>VLOOKUP(C112,[2]SISMED!$C$2:$W$141,20,FALSE)</f>
        <v>16</v>
      </c>
      <c r="AR112" s="32">
        <f>VLOOKUP(C112,[2]SISMED!$C$2:$W$141,21,FALSE)</f>
        <v>100</v>
      </c>
      <c r="AS112" s="21" t="str">
        <f t="shared" si="1"/>
        <v>CUMPLE</v>
      </c>
    </row>
    <row r="113" spans="1:45" s="1" customFormat="1" ht="15.6" thickBot="1" x14ac:dyDescent="0.35">
      <c r="A113" s="8">
        <v>829</v>
      </c>
      <c r="B113" s="7" t="s">
        <v>29</v>
      </c>
      <c r="C113" s="20">
        <v>498</v>
      </c>
      <c r="D113" s="7" t="s">
        <v>141</v>
      </c>
      <c r="E113" s="11" t="str">
        <f>VLOOKUP(C113,[1]Hoja1!$C$4:$E$487,3,FALSE)</f>
        <v>I-2</v>
      </c>
      <c r="F113" s="9">
        <v>0</v>
      </c>
      <c r="G113" s="6">
        <v>1</v>
      </c>
      <c r="H113" s="24">
        <v>0</v>
      </c>
      <c r="I113" s="10">
        <v>1</v>
      </c>
      <c r="J113" s="9">
        <v>1</v>
      </c>
      <c r="K113" s="6">
        <v>1</v>
      </c>
      <c r="L113" s="6">
        <v>1</v>
      </c>
      <c r="M113" s="6">
        <v>0</v>
      </c>
      <c r="N113" s="26">
        <v>1</v>
      </c>
      <c r="O113" s="10">
        <v>0</v>
      </c>
      <c r="P113" s="9">
        <v>1</v>
      </c>
      <c r="Q113" s="6">
        <v>1</v>
      </c>
      <c r="R113" s="6">
        <v>1</v>
      </c>
      <c r="S113" s="6">
        <v>1</v>
      </c>
      <c r="T113" s="6">
        <v>1</v>
      </c>
      <c r="U113" s="6">
        <v>0</v>
      </c>
      <c r="V113" s="24">
        <v>1</v>
      </c>
      <c r="W113" s="6">
        <v>1</v>
      </c>
      <c r="X113" s="29">
        <v>0</v>
      </c>
      <c r="Y113" s="31">
        <v>80</v>
      </c>
      <c r="Z113" s="21">
        <f>VLOOKUP(C113,[2]SISMED!$C$2:$W$141,3,FALSE)</f>
        <v>1</v>
      </c>
      <c r="AA113" s="32">
        <f>VLOOKUP(C113,[2]SISMED!$C$2:$W$141,4,FALSE)</f>
        <v>1</v>
      </c>
      <c r="AB113" s="32">
        <f>VLOOKUP(C113,[2]SISMED!$C$2:$W$141,5,FALSE)</f>
        <v>1</v>
      </c>
      <c r="AC113" s="32">
        <f>VLOOKUP(C113,[2]SISMED!$C$2:$W$141,6,FALSE)</f>
        <v>1</v>
      </c>
      <c r="AD113" s="32">
        <f>VLOOKUP(C113,[2]SISMED!$C$2:$W$141,7,FALSE)</f>
        <v>1</v>
      </c>
      <c r="AE113" s="32">
        <f>VLOOKUP(C113,[2]SISMED!$C$2:$W$141,8,FALSE)</f>
        <v>1</v>
      </c>
      <c r="AF113" s="32">
        <f>VLOOKUP(C113,[2]SISMED!$C$2:$W$141,9,FALSE)</f>
        <v>1</v>
      </c>
      <c r="AG113" s="32">
        <f>VLOOKUP(C113,[2]SISMED!$C$2:$W$141,10,FALSE)</f>
        <v>1</v>
      </c>
      <c r="AH113" s="32">
        <f>VLOOKUP(C113,[2]SISMED!$C$2:$W$141,11,FALSE)</f>
        <v>1</v>
      </c>
      <c r="AI113" s="32">
        <f>VLOOKUP(C113,[2]SISMED!$C$2:$W$141,12,FALSE)</f>
        <v>1</v>
      </c>
      <c r="AJ113" s="32">
        <f>VLOOKUP(C113,[2]SISMED!$C$2:$W$141,13,FALSE)</f>
        <v>1</v>
      </c>
      <c r="AK113" s="32">
        <f>VLOOKUP(C113,[2]SISMED!$C$2:$W$141,14,FALSE)</f>
        <v>1</v>
      </c>
      <c r="AL113" s="32">
        <f>VLOOKUP(C113,[2]SISMED!$C$2:$W$141,15,FALSE)</f>
        <v>1</v>
      </c>
      <c r="AM113" s="32">
        <f>VLOOKUP(C113,[2]SISMED!$C$2:$W$141,16,FALSE)</f>
        <v>1</v>
      </c>
      <c r="AN113" s="32">
        <f>VLOOKUP(C113,[2]SISMED!$C$2:$W$141,17,FALSE)</f>
        <v>0</v>
      </c>
      <c r="AO113" s="32">
        <f>VLOOKUP(C113,[2]SISMED!$C$2:$W$141,18,FALSE)</f>
        <v>1</v>
      </c>
      <c r="AP113" s="32">
        <f>VLOOKUP(C113,[2]SISMED!$C$2:$W$141,19,FALSE)</f>
        <v>1</v>
      </c>
      <c r="AQ113" s="32">
        <f>VLOOKUP(C113,[2]SISMED!$C$2:$W$141,20,FALSE)</f>
        <v>16</v>
      </c>
      <c r="AR113" s="32">
        <f>VLOOKUP(C113,[2]SISMED!$C$2:$W$141,21,FALSE)</f>
        <v>100</v>
      </c>
      <c r="AS113" s="21" t="str">
        <f t="shared" si="1"/>
        <v>NO CUMPLE</v>
      </c>
    </row>
    <row r="114" spans="1:45" s="1" customFormat="1" ht="15.6" thickBot="1" x14ac:dyDescent="0.35">
      <c r="A114" s="8">
        <v>829</v>
      </c>
      <c r="B114" s="7" t="s">
        <v>29</v>
      </c>
      <c r="C114" s="20">
        <v>510</v>
      </c>
      <c r="D114" s="7" t="s">
        <v>142</v>
      </c>
      <c r="E114" s="11" t="str">
        <f>VLOOKUP(C114,[1]Hoja1!$C$4:$E$487,3,FALSE)</f>
        <v>I-1</v>
      </c>
      <c r="F114" s="9">
        <v>1</v>
      </c>
      <c r="G114" s="6">
        <v>1</v>
      </c>
      <c r="H114" s="24">
        <v>0</v>
      </c>
      <c r="I114" s="10">
        <v>1</v>
      </c>
      <c r="J114" s="9">
        <v>1</v>
      </c>
      <c r="K114" s="6">
        <v>1</v>
      </c>
      <c r="L114" s="6">
        <v>1</v>
      </c>
      <c r="M114" s="6">
        <v>1</v>
      </c>
      <c r="N114" s="26">
        <v>1</v>
      </c>
      <c r="O114" s="10">
        <v>1</v>
      </c>
      <c r="P114" s="9">
        <v>1</v>
      </c>
      <c r="Q114" s="6">
        <v>1</v>
      </c>
      <c r="R114" s="6">
        <v>1</v>
      </c>
      <c r="S114" s="6">
        <v>1</v>
      </c>
      <c r="T114" s="6">
        <v>1</v>
      </c>
      <c r="U114" s="6">
        <v>1</v>
      </c>
      <c r="V114" s="24">
        <v>1</v>
      </c>
      <c r="W114" s="6">
        <v>1</v>
      </c>
      <c r="X114" s="29">
        <v>0</v>
      </c>
      <c r="Y114" s="31">
        <v>100</v>
      </c>
      <c r="Z114" s="21">
        <f>VLOOKUP(C114,[2]SISMED!$C$2:$W$141,3,FALSE)</f>
        <v>1</v>
      </c>
      <c r="AA114" s="32">
        <f>VLOOKUP(C114,[2]SISMED!$C$2:$W$141,4,FALSE)</f>
        <v>1</v>
      </c>
      <c r="AB114" s="32">
        <f>VLOOKUP(C114,[2]SISMED!$C$2:$W$141,5,FALSE)</f>
        <v>1</v>
      </c>
      <c r="AC114" s="32">
        <f>VLOOKUP(C114,[2]SISMED!$C$2:$W$141,6,FALSE)</f>
        <v>1</v>
      </c>
      <c r="AD114" s="32">
        <f>VLOOKUP(C114,[2]SISMED!$C$2:$W$141,7,FALSE)</f>
        <v>1</v>
      </c>
      <c r="AE114" s="32">
        <f>VLOOKUP(C114,[2]SISMED!$C$2:$W$141,8,FALSE)</f>
        <v>1</v>
      </c>
      <c r="AF114" s="32">
        <f>VLOOKUP(C114,[2]SISMED!$C$2:$W$141,9,FALSE)</f>
        <v>1</v>
      </c>
      <c r="AG114" s="32">
        <f>VLOOKUP(C114,[2]SISMED!$C$2:$W$141,10,FALSE)</f>
        <v>1</v>
      </c>
      <c r="AH114" s="32">
        <f>VLOOKUP(C114,[2]SISMED!$C$2:$W$141,11,FALSE)</f>
        <v>1</v>
      </c>
      <c r="AI114" s="32">
        <f>VLOOKUP(C114,[2]SISMED!$C$2:$W$141,12,FALSE)</f>
        <v>1</v>
      </c>
      <c r="AJ114" s="32">
        <f>VLOOKUP(C114,[2]SISMED!$C$2:$W$141,13,FALSE)</f>
        <v>1</v>
      </c>
      <c r="AK114" s="32">
        <f>VLOOKUP(C114,[2]SISMED!$C$2:$W$141,14,FALSE)</f>
        <v>1</v>
      </c>
      <c r="AL114" s="32">
        <f>VLOOKUP(C114,[2]SISMED!$C$2:$W$141,15,FALSE)</f>
        <v>1</v>
      </c>
      <c r="AM114" s="32">
        <f>VLOOKUP(C114,[2]SISMED!$C$2:$W$141,16,FALSE)</f>
        <v>1</v>
      </c>
      <c r="AN114" s="32">
        <f>VLOOKUP(C114,[2]SISMED!$C$2:$W$141,17,FALSE)</f>
        <v>0</v>
      </c>
      <c r="AO114" s="32">
        <f>VLOOKUP(C114,[2]SISMED!$C$2:$W$141,18,FALSE)</f>
        <v>1</v>
      </c>
      <c r="AP114" s="32">
        <f>VLOOKUP(C114,[2]SISMED!$C$2:$W$141,19,FALSE)</f>
        <v>1</v>
      </c>
      <c r="AQ114" s="32">
        <f>VLOOKUP(C114,[2]SISMED!$C$2:$W$141,20,FALSE)</f>
        <v>16</v>
      </c>
      <c r="AR114" s="32">
        <f>VLOOKUP(C114,[2]SISMED!$C$2:$W$141,21,FALSE)</f>
        <v>100</v>
      </c>
      <c r="AS114" s="21" t="str">
        <f t="shared" si="1"/>
        <v>CUMPLE</v>
      </c>
    </row>
    <row r="115" spans="1:45" s="1" customFormat="1" ht="15" x14ac:dyDescent="0.3">
      <c r="A115" s="8">
        <v>829</v>
      </c>
      <c r="B115" s="7" t="s">
        <v>29</v>
      </c>
      <c r="C115" s="20">
        <v>13862</v>
      </c>
      <c r="D115" s="7" t="s">
        <v>143</v>
      </c>
      <c r="E115" s="11" t="str">
        <f>VLOOKUP(C115,[1]Hoja1!$C$4:$E$487,3,FALSE)</f>
        <v>I-1</v>
      </c>
      <c r="F115" s="9">
        <v>1</v>
      </c>
      <c r="G115" s="6">
        <v>1</v>
      </c>
      <c r="H115" s="24">
        <v>0</v>
      </c>
      <c r="I115" s="10">
        <v>1</v>
      </c>
      <c r="J115" s="9">
        <v>1</v>
      </c>
      <c r="K115" s="6">
        <v>1</v>
      </c>
      <c r="L115" s="6">
        <v>1</v>
      </c>
      <c r="M115" s="6">
        <v>1</v>
      </c>
      <c r="N115" s="26">
        <v>1</v>
      </c>
      <c r="O115" s="10">
        <v>1</v>
      </c>
      <c r="P115" s="9">
        <v>1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24">
        <v>1</v>
      </c>
      <c r="W115" s="6">
        <v>1</v>
      </c>
      <c r="X115" s="29">
        <v>0</v>
      </c>
      <c r="Y115" s="31">
        <v>100</v>
      </c>
      <c r="Z115" s="21">
        <f>VLOOKUP(C115,[2]SISMED!$C$2:$W$141,3,FALSE)</f>
        <v>1</v>
      </c>
      <c r="AA115" s="32">
        <f>VLOOKUP(C115,[2]SISMED!$C$2:$W$141,4,FALSE)</f>
        <v>1</v>
      </c>
      <c r="AB115" s="32">
        <f>VLOOKUP(C115,[2]SISMED!$C$2:$W$141,5,FALSE)</f>
        <v>1</v>
      </c>
      <c r="AC115" s="32">
        <f>VLOOKUP(C115,[2]SISMED!$C$2:$W$141,6,FALSE)</f>
        <v>1</v>
      </c>
      <c r="AD115" s="32">
        <f>VLOOKUP(C115,[2]SISMED!$C$2:$W$141,7,FALSE)</f>
        <v>1</v>
      </c>
      <c r="AE115" s="32">
        <f>VLOOKUP(C115,[2]SISMED!$C$2:$W$141,8,FALSE)</f>
        <v>1</v>
      </c>
      <c r="AF115" s="32">
        <f>VLOOKUP(C115,[2]SISMED!$C$2:$W$141,9,FALSE)</f>
        <v>1</v>
      </c>
      <c r="AG115" s="32">
        <f>VLOOKUP(C115,[2]SISMED!$C$2:$W$141,10,FALSE)</f>
        <v>1</v>
      </c>
      <c r="AH115" s="32">
        <f>VLOOKUP(C115,[2]SISMED!$C$2:$W$141,11,FALSE)</f>
        <v>1</v>
      </c>
      <c r="AI115" s="32">
        <f>VLOOKUP(C115,[2]SISMED!$C$2:$W$141,12,FALSE)</f>
        <v>1</v>
      </c>
      <c r="AJ115" s="32">
        <f>VLOOKUP(C115,[2]SISMED!$C$2:$W$141,13,FALSE)</f>
        <v>1</v>
      </c>
      <c r="AK115" s="32">
        <f>VLOOKUP(C115,[2]SISMED!$C$2:$W$141,14,FALSE)</f>
        <v>1</v>
      </c>
      <c r="AL115" s="32">
        <f>VLOOKUP(C115,[2]SISMED!$C$2:$W$141,15,FALSE)</f>
        <v>1</v>
      </c>
      <c r="AM115" s="32">
        <f>VLOOKUP(C115,[2]SISMED!$C$2:$W$141,16,FALSE)</f>
        <v>1</v>
      </c>
      <c r="AN115" s="32">
        <f>VLOOKUP(C115,[2]SISMED!$C$2:$W$141,17,FALSE)</f>
        <v>0</v>
      </c>
      <c r="AO115" s="32">
        <f>VLOOKUP(C115,[2]SISMED!$C$2:$W$141,18,FALSE)</f>
        <v>1</v>
      </c>
      <c r="AP115" s="32">
        <f>VLOOKUP(C115,[2]SISMED!$C$2:$W$141,19,FALSE)</f>
        <v>1</v>
      </c>
      <c r="AQ115" s="32">
        <f>VLOOKUP(C115,[2]SISMED!$C$2:$W$141,20,FALSE)</f>
        <v>16</v>
      </c>
      <c r="AR115" s="32">
        <f>VLOOKUP(C115,[2]SISMED!$C$2:$W$141,21,FALSE)</f>
        <v>100</v>
      </c>
      <c r="AS115" s="21" t="str">
        <f t="shared" si="1"/>
        <v>CUMPLE</v>
      </c>
    </row>
    <row r="116" spans="1:45" s="1" customFormat="1" ht="15.6" thickBot="1" x14ac:dyDescent="0.35">
      <c r="A116" s="8">
        <v>829</v>
      </c>
      <c r="B116" s="7" t="s">
        <v>29</v>
      </c>
      <c r="C116" s="20">
        <v>481</v>
      </c>
      <c r="D116" s="7" t="s">
        <v>144</v>
      </c>
      <c r="E116" s="12"/>
      <c r="F116" s="9">
        <v>1</v>
      </c>
      <c r="G116" s="6">
        <v>1</v>
      </c>
      <c r="H116" s="6">
        <v>0</v>
      </c>
      <c r="I116" s="10">
        <v>1</v>
      </c>
      <c r="J116" s="9">
        <v>1</v>
      </c>
      <c r="K116" s="6">
        <v>0</v>
      </c>
      <c r="L116" s="6">
        <v>1</v>
      </c>
      <c r="M116" s="6">
        <v>1</v>
      </c>
      <c r="N116" s="26">
        <v>1</v>
      </c>
      <c r="O116" s="10">
        <v>1</v>
      </c>
      <c r="P116" s="9">
        <v>1</v>
      </c>
      <c r="Q116" s="6">
        <v>1</v>
      </c>
      <c r="R116" s="6">
        <v>1</v>
      </c>
      <c r="S116" s="6">
        <v>1</v>
      </c>
      <c r="T116" s="6">
        <v>0</v>
      </c>
      <c r="U116" s="6">
        <v>1</v>
      </c>
      <c r="V116" s="6">
        <v>1</v>
      </c>
      <c r="W116" s="6">
        <v>1</v>
      </c>
      <c r="X116" s="30">
        <v>0</v>
      </c>
      <c r="Y116" s="31">
        <v>93.3</v>
      </c>
      <c r="Z116" s="21">
        <f>VLOOKUP(C116,[2]SISMED!$C$2:$W$141,3,FALSE)</f>
        <v>1</v>
      </c>
      <c r="AA116" s="32">
        <f>VLOOKUP(C116,[2]SISMED!$C$2:$W$141,4,FALSE)</f>
        <v>1</v>
      </c>
      <c r="AB116" s="32">
        <f>VLOOKUP(C116,[2]SISMED!$C$2:$W$141,5,FALSE)</f>
        <v>1</v>
      </c>
      <c r="AC116" s="32">
        <f>VLOOKUP(C116,[2]SISMED!$C$2:$W$141,6,FALSE)</f>
        <v>1</v>
      </c>
      <c r="AD116" s="32">
        <f>VLOOKUP(C116,[2]SISMED!$C$2:$W$141,7,FALSE)</f>
        <v>1</v>
      </c>
      <c r="AE116" s="32">
        <f>VLOOKUP(C116,[2]SISMED!$C$2:$W$141,8,FALSE)</f>
        <v>1</v>
      </c>
      <c r="AF116" s="32">
        <f>VLOOKUP(C116,[2]SISMED!$C$2:$W$141,9,FALSE)</f>
        <v>1</v>
      </c>
      <c r="AG116" s="32">
        <f>VLOOKUP(C116,[2]SISMED!$C$2:$W$141,10,FALSE)</f>
        <v>1</v>
      </c>
      <c r="AH116" s="32">
        <f>VLOOKUP(C116,[2]SISMED!$C$2:$W$141,11,FALSE)</f>
        <v>1</v>
      </c>
      <c r="AI116" s="32">
        <f>VLOOKUP(C116,[2]SISMED!$C$2:$W$141,12,FALSE)</f>
        <v>1</v>
      </c>
      <c r="AJ116" s="32">
        <f>VLOOKUP(C116,[2]SISMED!$C$2:$W$141,13,FALSE)</f>
        <v>1</v>
      </c>
      <c r="AK116" s="32">
        <f>VLOOKUP(C116,[2]SISMED!$C$2:$W$141,14,FALSE)</f>
        <v>1</v>
      </c>
      <c r="AL116" s="32">
        <f>VLOOKUP(C116,[2]SISMED!$C$2:$W$141,15,FALSE)</f>
        <v>1</v>
      </c>
      <c r="AM116" s="32">
        <f>VLOOKUP(C116,[2]SISMED!$C$2:$W$141,16,FALSE)</f>
        <v>1</v>
      </c>
      <c r="AN116" s="32">
        <f>VLOOKUP(C116,[2]SISMED!$C$2:$W$141,17,FALSE)</f>
        <v>0</v>
      </c>
      <c r="AO116" s="32">
        <f>VLOOKUP(C116,[2]SISMED!$C$2:$W$141,18,FALSE)</f>
        <v>1</v>
      </c>
      <c r="AP116" s="32">
        <f>VLOOKUP(C116,[2]SISMED!$C$2:$W$141,19,FALSE)</f>
        <v>1</v>
      </c>
      <c r="AQ116" s="32">
        <f>VLOOKUP(C116,[2]SISMED!$C$2:$W$141,20,FALSE)</f>
        <v>16</v>
      </c>
      <c r="AR116" s="32">
        <f>VLOOKUP(C116,[2]SISMED!$C$2:$W$141,21,FALSE)</f>
        <v>100</v>
      </c>
      <c r="AS116" s="21" t="str">
        <f t="shared" si="1"/>
        <v>CUMPLE</v>
      </c>
    </row>
    <row r="117" spans="1:45" s="1" customFormat="1" ht="15.6" thickBot="1" x14ac:dyDescent="0.35">
      <c r="A117" s="8">
        <v>829</v>
      </c>
      <c r="B117" s="7" t="s">
        <v>29</v>
      </c>
      <c r="C117" s="20">
        <v>501</v>
      </c>
      <c r="D117" s="7" t="s">
        <v>145</v>
      </c>
      <c r="E117" s="11" t="str">
        <f>VLOOKUP(C117,[1]Hoja1!$C$4:$E$487,3,FALSE)</f>
        <v>I-2</v>
      </c>
      <c r="F117" s="9">
        <v>1</v>
      </c>
      <c r="G117" s="6">
        <v>1</v>
      </c>
      <c r="H117" s="24">
        <v>0</v>
      </c>
      <c r="I117" s="10">
        <v>1</v>
      </c>
      <c r="J117" s="9">
        <v>1</v>
      </c>
      <c r="K117" s="6">
        <v>1</v>
      </c>
      <c r="L117" s="6">
        <v>1</v>
      </c>
      <c r="M117" s="6">
        <v>1</v>
      </c>
      <c r="N117" s="26">
        <v>1</v>
      </c>
      <c r="O117" s="10">
        <v>1</v>
      </c>
      <c r="P117" s="9">
        <v>1</v>
      </c>
      <c r="Q117" s="6">
        <v>1</v>
      </c>
      <c r="R117" s="6">
        <v>1</v>
      </c>
      <c r="S117" s="6">
        <v>1</v>
      </c>
      <c r="T117" s="6">
        <v>1</v>
      </c>
      <c r="U117" s="6">
        <v>0</v>
      </c>
      <c r="V117" s="24">
        <v>1</v>
      </c>
      <c r="W117" s="6">
        <v>1</v>
      </c>
      <c r="X117" s="29">
        <v>0</v>
      </c>
      <c r="Y117" s="31">
        <v>100</v>
      </c>
      <c r="Z117" s="21">
        <f>VLOOKUP(C117,[2]SISMED!$C$2:$W$141,3,FALSE)</f>
        <v>1</v>
      </c>
      <c r="AA117" s="32">
        <f>VLOOKUP(C117,[2]SISMED!$C$2:$W$141,4,FALSE)</f>
        <v>1</v>
      </c>
      <c r="AB117" s="32">
        <f>VLOOKUP(C117,[2]SISMED!$C$2:$W$141,5,FALSE)</f>
        <v>1</v>
      </c>
      <c r="AC117" s="32">
        <f>VLOOKUP(C117,[2]SISMED!$C$2:$W$141,6,FALSE)</f>
        <v>1</v>
      </c>
      <c r="AD117" s="32">
        <f>VLOOKUP(C117,[2]SISMED!$C$2:$W$141,7,FALSE)</f>
        <v>1</v>
      </c>
      <c r="AE117" s="32">
        <f>VLOOKUP(C117,[2]SISMED!$C$2:$W$141,8,FALSE)</f>
        <v>1</v>
      </c>
      <c r="AF117" s="32">
        <f>VLOOKUP(C117,[2]SISMED!$C$2:$W$141,9,FALSE)</f>
        <v>1</v>
      </c>
      <c r="AG117" s="32">
        <f>VLOOKUP(C117,[2]SISMED!$C$2:$W$141,10,FALSE)</f>
        <v>1</v>
      </c>
      <c r="AH117" s="32">
        <f>VLOOKUP(C117,[2]SISMED!$C$2:$W$141,11,FALSE)</f>
        <v>1</v>
      </c>
      <c r="AI117" s="32">
        <f>VLOOKUP(C117,[2]SISMED!$C$2:$W$141,12,FALSE)</f>
        <v>1</v>
      </c>
      <c r="AJ117" s="32">
        <f>VLOOKUP(C117,[2]SISMED!$C$2:$W$141,13,FALSE)</f>
        <v>1</v>
      </c>
      <c r="AK117" s="32">
        <f>VLOOKUP(C117,[2]SISMED!$C$2:$W$141,14,FALSE)</f>
        <v>1</v>
      </c>
      <c r="AL117" s="32">
        <f>VLOOKUP(C117,[2]SISMED!$C$2:$W$141,15,FALSE)</f>
        <v>1</v>
      </c>
      <c r="AM117" s="32">
        <f>VLOOKUP(C117,[2]SISMED!$C$2:$W$141,16,FALSE)</f>
        <v>1</v>
      </c>
      <c r="AN117" s="32">
        <f>VLOOKUP(C117,[2]SISMED!$C$2:$W$141,17,FALSE)</f>
        <v>0</v>
      </c>
      <c r="AO117" s="32">
        <f>VLOOKUP(C117,[2]SISMED!$C$2:$W$141,18,FALSE)</f>
        <v>1</v>
      </c>
      <c r="AP117" s="32">
        <f>VLOOKUP(C117,[2]SISMED!$C$2:$W$141,19,FALSE)</f>
        <v>1</v>
      </c>
      <c r="AQ117" s="32">
        <f>VLOOKUP(C117,[2]SISMED!$C$2:$W$141,20,FALSE)</f>
        <v>16</v>
      </c>
      <c r="AR117" s="32">
        <f>VLOOKUP(C117,[2]SISMED!$C$2:$W$141,21,FALSE)</f>
        <v>100</v>
      </c>
      <c r="AS117" s="21" t="str">
        <f t="shared" si="1"/>
        <v>CUMPLE</v>
      </c>
    </row>
    <row r="118" spans="1:45" s="1" customFormat="1" ht="15.6" thickBot="1" x14ac:dyDescent="0.35">
      <c r="A118" s="8">
        <v>829</v>
      </c>
      <c r="B118" s="7" t="s">
        <v>29</v>
      </c>
      <c r="C118" s="20">
        <v>504</v>
      </c>
      <c r="D118" s="7" t="s">
        <v>146</v>
      </c>
      <c r="E118" s="11" t="str">
        <f>VLOOKUP(C118,[1]Hoja1!$C$4:$E$487,3,FALSE)</f>
        <v>I-1</v>
      </c>
      <c r="F118" s="9">
        <v>1</v>
      </c>
      <c r="G118" s="6">
        <v>1</v>
      </c>
      <c r="H118" s="24">
        <v>0</v>
      </c>
      <c r="I118" s="10">
        <v>1</v>
      </c>
      <c r="J118" s="9">
        <v>1</v>
      </c>
      <c r="K118" s="6">
        <v>1</v>
      </c>
      <c r="L118" s="6">
        <v>1</v>
      </c>
      <c r="M118" s="6">
        <v>0</v>
      </c>
      <c r="N118" s="26">
        <v>1</v>
      </c>
      <c r="O118" s="10">
        <v>1</v>
      </c>
      <c r="P118" s="9">
        <v>1</v>
      </c>
      <c r="Q118" s="6">
        <v>1</v>
      </c>
      <c r="R118" s="6">
        <v>1</v>
      </c>
      <c r="S118" s="6">
        <v>0</v>
      </c>
      <c r="T118" s="6">
        <v>1</v>
      </c>
      <c r="U118" s="6">
        <v>1</v>
      </c>
      <c r="V118" s="24">
        <v>1</v>
      </c>
      <c r="W118" s="6">
        <v>1</v>
      </c>
      <c r="X118" s="29">
        <v>0</v>
      </c>
      <c r="Y118" s="31">
        <v>93.3</v>
      </c>
      <c r="Z118" s="21">
        <f>VLOOKUP(C118,[2]SISMED!$C$2:$W$141,3,FALSE)</f>
        <v>1</v>
      </c>
      <c r="AA118" s="32">
        <f>VLOOKUP(C118,[2]SISMED!$C$2:$W$141,4,FALSE)</f>
        <v>1</v>
      </c>
      <c r="AB118" s="32">
        <f>VLOOKUP(C118,[2]SISMED!$C$2:$W$141,5,FALSE)</f>
        <v>1</v>
      </c>
      <c r="AC118" s="32">
        <f>VLOOKUP(C118,[2]SISMED!$C$2:$W$141,6,FALSE)</f>
        <v>1</v>
      </c>
      <c r="AD118" s="32">
        <f>VLOOKUP(C118,[2]SISMED!$C$2:$W$141,7,FALSE)</f>
        <v>1</v>
      </c>
      <c r="AE118" s="32">
        <f>VLOOKUP(C118,[2]SISMED!$C$2:$W$141,8,FALSE)</f>
        <v>1</v>
      </c>
      <c r="AF118" s="32">
        <f>VLOOKUP(C118,[2]SISMED!$C$2:$W$141,9,FALSE)</f>
        <v>1</v>
      </c>
      <c r="AG118" s="32">
        <f>VLOOKUP(C118,[2]SISMED!$C$2:$W$141,10,FALSE)</f>
        <v>1</v>
      </c>
      <c r="AH118" s="32">
        <f>VLOOKUP(C118,[2]SISMED!$C$2:$W$141,11,FALSE)</f>
        <v>1</v>
      </c>
      <c r="AI118" s="32">
        <f>VLOOKUP(C118,[2]SISMED!$C$2:$W$141,12,FALSE)</f>
        <v>1</v>
      </c>
      <c r="AJ118" s="32">
        <f>VLOOKUP(C118,[2]SISMED!$C$2:$W$141,13,FALSE)</f>
        <v>1</v>
      </c>
      <c r="AK118" s="32">
        <f>VLOOKUP(C118,[2]SISMED!$C$2:$W$141,14,FALSE)</f>
        <v>1</v>
      </c>
      <c r="AL118" s="32">
        <f>VLOOKUP(C118,[2]SISMED!$C$2:$W$141,15,FALSE)</f>
        <v>1</v>
      </c>
      <c r="AM118" s="32">
        <f>VLOOKUP(C118,[2]SISMED!$C$2:$W$141,16,FALSE)</f>
        <v>1</v>
      </c>
      <c r="AN118" s="32">
        <f>VLOOKUP(C118,[2]SISMED!$C$2:$W$141,17,FALSE)</f>
        <v>0</v>
      </c>
      <c r="AO118" s="32">
        <f>VLOOKUP(C118,[2]SISMED!$C$2:$W$141,18,FALSE)</f>
        <v>1</v>
      </c>
      <c r="AP118" s="32">
        <f>VLOOKUP(C118,[2]SISMED!$C$2:$W$141,19,FALSE)</f>
        <v>1</v>
      </c>
      <c r="AQ118" s="32">
        <f>VLOOKUP(C118,[2]SISMED!$C$2:$W$141,20,FALSE)</f>
        <v>16</v>
      </c>
      <c r="AR118" s="32">
        <f>VLOOKUP(C118,[2]SISMED!$C$2:$W$141,21,FALSE)</f>
        <v>100</v>
      </c>
      <c r="AS118" s="21" t="str">
        <f t="shared" si="1"/>
        <v>CUMPLE</v>
      </c>
    </row>
    <row r="119" spans="1:45" s="1" customFormat="1" ht="15.6" thickBot="1" x14ac:dyDescent="0.35">
      <c r="A119" s="8">
        <v>829</v>
      </c>
      <c r="B119" s="7" t="s">
        <v>29</v>
      </c>
      <c r="C119" s="20">
        <v>503</v>
      </c>
      <c r="D119" s="7" t="s">
        <v>147</v>
      </c>
      <c r="E119" s="11" t="str">
        <f>VLOOKUP(C119,[1]Hoja1!$C$4:$E$487,3,FALSE)</f>
        <v>I-2</v>
      </c>
      <c r="F119" s="9">
        <v>1</v>
      </c>
      <c r="G119" s="6">
        <v>1</v>
      </c>
      <c r="H119" s="24">
        <v>0</v>
      </c>
      <c r="I119" s="10">
        <v>1</v>
      </c>
      <c r="J119" s="9">
        <v>1</v>
      </c>
      <c r="K119" s="6">
        <v>1</v>
      </c>
      <c r="L119" s="6">
        <v>1</v>
      </c>
      <c r="M119" s="6">
        <v>1</v>
      </c>
      <c r="N119" s="26">
        <v>1</v>
      </c>
      <c r="O119" s="10">
        <v>1</v>
      </c>
      <c r="P119" s="9">
        <v>1</v>
      </c>
      <c r="Q119" s="6">
        <v>1</v>
      </c>
      <c r="R119" s="6">
        <v>1</v>
      </c>
      <c r="S119" s="6">
        <v>1</v>
      </c>
      <c r="T119" s="6">
        <v>1</v>
      </c>
      <c r="U119" s="6">
        <v>1</v>
      </c>
      <c r="V119" s="24">
        <v>1</v>
      </c>
      <c r="W119" s="6">
        <v>1</v>
      </c>
      <c r="X119" s="29">
        <v>0</v>
      </c>
      <c r="Y119" s="31">
        <v>100</v>
      </c>
      <c r="Z119" s="21">
        <f>VLOOKUP(C119,[2]SISMED!$C$2:$W$141,3,FALSE)</f>
        <v>1</v>
      </c>
      <c r="AA119" s="32">
        <f>VLOOKUP(C119,[2]SISMED!$C$2:$W$141,4,FALSE)</f>
        <v>1</v>
      </c>
      <c r="AB119" s="32">
        <f>VLOOKUP(C119,[2]SISMED!$C$2:$W$141,5,FALSE)</f>
        <v>1</v>
      </c>
      <c r="AC119" s="32">
        <f>VLOOKUP(C119,[2]SISMED!$C$2:$W$141,6,FALSE)</f>
        <v>1</v>
      </c>
      <c r="AD119" s="32">
        <f>VLOOKUP(C119,[2]SISMED!$C$2:$W$141,7,FALSE)</f>
        <v>1</v>
      </c>
      <c r="AE119" s="32">
        <f>VLOOKUP(C119,[2]SISMED!$C$2:$W$141,8,FALSE)</f>
        <v>1</v>
      </c>
      <c r="AF119" s="32">
        <f>VLOOKUP(C119,[2]SISMED!$C$2:$W$141,9,FALSE)</f>
        <v>1</v>
      </c>
      <c r="AG119" s="32">
        <f>VLOOKUP(C119,[2]SISMED!$C$2:$W$141,10,FALSE)</f>
        <v>1</v>
      </c>
      <c r="AH119" s="32">
        <f>VLOOKUP(C119,[2]SISMED!$C$2:$W$141,11,FALSE)</f>
        <v>1</v>
      </c>
      <c r="AI119" s="32">
        <f>VLOOKUP(C119,[2]SISMED!$C$2:$W$141,12,FALSE)</f>
        <v>1</v>
      </c>
      <c r="AJ119" s="32">
        <f>VLOOKUP(C119,[2]SISMED!$C$2:$W$141,13,FALSE)</f>
        <v>1</v>
      </c>
      <c r="AK119" s="32">
        <f>VLOOKUP(C119,[2]SISMED!$C$2:$W$141,14,FALSE)</f>
        <v>1</v>
      </c>
      <c r="AL119" s="32">
        <f>VLOOKUP(C119,[2]SISMED!$C$2:$W$141,15,FALSE)</f>
        <v>1</v>
      </c>
      <c r="AM119" s="32">
        <f>VLOOKUP(C119,[2]SISMED!$C$2:$W$141,16,FALSE)</f>
        <v>1</v>
      </c>
      <c r="AN119" s="32">
        <f>VLOOKUP(C119,[2]SISMED!$C$2:$W$141,17,FALSE)</f>
        <v>0</v>
      </c>
      <c r="AO119" s="32">
        <f>VLOOKUP(C119,[2]SISMED!$C$2:$W$141,18,FALSE)</f>
        <v>1</v>
      </c>
      <c r="AP119" s="32">
        <f>VLOOKUP(C119,[2]SISMED!$C$2:$W$141,19,FALSE)</f>
        <v>1</v>
      </c>
      <c r="AQ119" s="32">
        <f>VLOOKUP(C119,[2]SISMED!$C$2:$W$141,20,FALSE)</f>
        <v>16</v>
      </c>
      <c r="AR119" s="32">
        <f>VLOOKUP(C119,[2]SISMED!$C$2:$W$141,21,FALSE)</f>
        <v>100</v>
      </c>
      <c r="AS119" s="21" t="str">
        <f t="shared" si="1"/>
        <v>CUMPLE</v>
      </c>
    </row>
    <row r="120" spans="1:45" s="1" customFormat="1" ht="15.6" thickBot="1" x14ac:dyDescent="0.35">
      <c r="A120" s="8">
        <v>829</v>
      </c>
      <c r="B120" s="7" t="s">
        <v>29</v>
      </c>
      <c r="C120" s="20">
        <v>16911</v>
      </c>
      <c r="D120" s="7" t="s">
        <v>148</v>
      </c>
      <c r="E120" s="11" t="str">
        <f>VLOOKUP(C120,[1]Hoja1!$C$4:$E$487,3,FALSE)</f>
        <v>I-1</v>
      </c>
      <c r="F120" s="9">
        <v>1</v>
      </c>
      <c r="G120" s="6">
        <v>1</v>
      </c>
      <c r="H120" s="24">
        <v>0</v>
      </c>
      <c r="I120" s="10">
        <v>1</v>
      </c>
      <c r="J120" s="9">
        <v>1</v>
      </c>
      <c r="K120" s="6">
        <v>1</v>
      </c>
      <c r="L120" s="6">
        <v>1</v>
      </c>
      <c r="M120" s="6">
        <v>1</v>
      </c>
      <c r="N120" s="26">
        <v>1</v>
      </c>
      <c r="O120" s="10">
        <v>1</v>
      </c>
      <c r="P120" s="9">
        <v>1</v>
      </c>
      <c r="Q120" s="6">
        <v>1</v>
      </c>
      <c r="R120" s="6">
        <v>1</v>
      </c>
      <c r="S120" s="6">
        <v>1</v>
      </c>
      <c r="T120" s="6">
        <v>1</v>
      </c>
      <c r="U120" s="6">
        <v>1</v>
      </c>
      <c r="V120" s="24">
        <v>1</v>
      </c>
      <c r="W120" s="6">
        <v>1</v>
      </c>
      <c r="X120" s="29">
        <v>0</v>
      </c>
      <c r="Y120" s="31">
        <v>100</v>
      </c>
      <c r="Z120" s="21">
        <f>VLOOKUP(C120,[2]SISMED!$C$2:$W$141,3,FALSE)</f>
        <v>1</v>
      </c>
      <c r="AA120" s="32">
        <f>VLOOKUP(C120,[2]SISMED!$C$2:$W$141,4,FALSE)</f>
        <v>1</v>
      </c>
      <c r="AB120" s="32">
        <f>VLOOKUP(C120,[2]SISMED!$C$2:$W$141,5,FALSE)</f>
        <v>1</v>
      </c>
      <c r="AC120" s="32">
        <f>VLOOKUP(C120,[2]SISMED!$C$2:$W$141,6,FALSE)</f>
        <v>1</v>
      </c>
      <c r="AD120" s="32">
        <f>VLOOKUP(C120,[2]SISMED!$C$2:$W$141,7,FALSE)</f>
        <v>1</v>
      </c>
      <c r="AE120" s="32">
        <f>VLOOKUP(C120,[2]SISMED!$C$2:$W$141,8,FALSE)</f>
        <v>1</v>
      </c>
      <c r="AF120" s="32">
        <f>VLOOKUP(C120,[2]SISMED!$C$2:$W$141,9,FALSE)</f>
        <v>1</v>
      </c>
      <c r="AG120" s="32">
        <f>VLOOKUP(C120,[2]SISMED!$C$2:$W$141,10,FALSE)</f>
        <v>1</v>
      </c>
      <c r="AH120" s="32">
        <f>VLOOKUP(C120,[2]SISMED!$C$2:$W$141,11,FALSE)</f>
        <v>1</v>
      </c>
      <c r="AI120" s="32">
        <f>VLOOKUP(C120,[2]SISMED!$C$2:$W$141,12,FALSE)</f>
        <v>1</v>
      </c>
      <c r="AJ120" s="32">
        <f>VLOOKUP(C120,[2]SISMED!$C$2:$W$141,13,FALSE)</f>
        <v>1</v>
      </c>
      <c r="AK120" s="32">
        <f>VLOOKUP(C120,[2]SISMED!$C$2:$W$141,14,FALSE)</f>
        <v>1</v>
      </c>
      <c r="AL120" s="32">
        <f>VLOOKUP(C120,[2]SISMED!$C$2:$W$141,15,FALSE)</f>
        <v>1</v>
      </c>
      <c r="AM120" s="32">
        <f>VLOOKUP(C120,[2]SISMED!$C$2:$W$141,16,FALSE)</f>
        <v>1</v>
      </c>
      <c r="AN120" s="32">
        <f>VLOOKUP(C120,[2]SISMED!$C$2:$W$141,17,FALSE)</f>
        <v>0</v>
      </c>
      <c r="AO120" s="32">
        <f>VLOOKUP(C120,[2]SISMED!$C$2:$W$141,18,FALSE)</f>
        <v>1</v>
      </c>
      <c r="AP120" s="32">
        <f>VLOOKUP(C120,[2]SISMED!$C$2:$W$141,19,FALSE)</f>
        <v>1</v>
      </c>
      <c r="AQ120" s="32">
        <f>VLOOKUP(C120,[2]SISMED!$C$2:$W$141,20,FALSE)</f>
        <v>16</v>
      </c>
      <c r="AR120" s="32">
        <f>VLOOKUP(C120,[2]SISMED!$C$2:$W$141,21,FALSE)</f>
        <v>100</v>
      </c>
      <c r="AS120" s="21" t="str">
        <f t="shared" si="1"/>
        <v>CUMPLE</v>
      </c>
    </row>
    <row r="121" spans="1:45" s="1" customFormat="1" ht="15.6" hidden="1" thickBot="1" x14ac:dyDescent="0.35">
      <c r="A121" s="8">
        <v>829</v>
      </c>
      <c r="B121" s="7" t="s">
        <v>29</v>
      </c>
      <c r="C121" s="20">
        <v>492</v>
      </c>
      <c r="D121" s="7" t="s">
        <v>149</v>
      </c>
      <c r="E121" s="11" t="str">
        <f>VLOOKUP(C121,[1]Hoja1!$C$4:$E$487,3,FALSE)</f>
        <v>I-2</v>
      </c>
      <c r="F121" s="9">
        <v>1</v>
      </c>
      <c r="G121" s="6">
        <v>1</v>
      </c>
      <c r="H121" s="24">
        <v>0</v>
      </c>
      <c r="I121" s="10">
        <v>1</v>
      </c>
      <c r="J121" s="9">
        <v>1</v>
      </c>
      <c r="K121" s="6">
        <v>1</v>
      </c>
      <c r="L121" s="6">
        <v>1</v>
      </c>
      <c r="M121" s="6">
        <v>1</v>
      </c>
      <c r="N121" s="26">
        <v>1</v>
      </c>
      <c r="O121" s="10">
        <v>0</v>
      </c>
      <c r="P121" s="9">
        <v>1</v>
      </c>
      <c r="Q121" s="6">
        <v>1</v>
      </c>
      <c r="R121" s="6">
        <v>0</v>
      </c>
      <c r="S121" s="6">
        <v>1</v>
      </c>
      <c r="T121" s="6">
        <v>1</v>
      </c>
      <c r="U121" s="6">
        <v>1</v>
      </c>
      <c r="V121" s="24">
        <v>1</v>
      </c>
      <c r="W121" s="6">
        <v>1</v>
      </c>
      <c r="X121" s="29">
        <v>0</v>
      </c>
      <c r="Y121" s="31">
        <v>86.7</v>
      </c>
      <c r="Z121" s="21" t="e">
        <f>VLOOKUP(C121,[2]SISMED!$C$2:$W$141,3,FALSE)</f>
        <v>#N/A</v>
      </c>
      <c r="AA121" s="32" t="e">
        <f>VLOOKUP(C121,[2]SISMED!$C$2:$W$141,4,FALSE)</f>
        <v>#N/A</v>
      </c>
      <c r="AB121" s="32" t="e">
        <f>VLOOKUP(C121,[2]SISMED!$C$2:$W$141,5,FALSE)</f>
        <v>#N/A</v>
      </c>
      <c r="AC121" s="32" t="e">
        <f>VLOOKUP(C121,[2]SISMED!$C$2:$W$141,6,FALSE)</f>
        <v>#N/A</v>
      </c>
      <c r="AD121" s="32" t="e">
        <f>VLOOKUP(C121,[2]SISMED!$C$2:$W$141,7,FALSE)</f>
        <v>#N/A</v>
      </c>
      <c r="AE121" s="32" t="e">
        <f>VLOOKUP(C121,[2]SISMED!$C$2:$W$141,8,FALSE)</f>
        <v>#N/A</v>
      </c>
      <c r="AF121" s="32" t="e">
        <f>VLOOKUP(C121,[2]SISMED!$C$2:$W$141,9,FALSE)</f>
        <v>#N/A</v>
      </c>
      <c r="AG121" s="32" t="e">
        <f>VLOOKUP(C121,[2]SISMED!$C$2:$W$141,10,FALSE)</f>
        <v>#N/A</v>
      </c>
      <c r="AH121" s="32" t="e">
        <f>VLOOKUP(C121,[2]SISMED!$C$2:$W$141,11,FALSE)</f>
        <v>#N/A</v>
      </c>
      <c r="AI121" s="32" t="e">
        <f>VLOOKUP(C121,[2]SISMED!$C$2:$W$141,12,FALSE)</f>
        <v>#N/A</v>
      </c>
      <c r="AJ121" s="32" t="e">
        <f>VLOOKUP(C121,[2]SISMED!$C$2:$W$141,13,FALSE)</f>
        <v>#N/A</v>
      </c>
      <c r="AK121" s="32" t="e">
        <f>VLOOKUP(C121,[2]SISMED!$C$2:$W$141,14,FALSE)</f>
        <v>#N/A</v>
      </c>
      <c r="AL121" s="32" t="e">
        <f>VLOOKUP(C121,[2]SISMED!$C$2:$W$141,15,FALSE)</f>
        <v>#N/A</v>
      </c>
      <c r="AM121" s="32" t="e">
        <f>VLOOKUP(C121,[2]SISMED!$C$2:$W$141,16,FALSE)</f>
        <v>#N/A</v>
      </c>
      <c r="AN121" s="32" t="e">
        <f>VLOOKUP(C121,[2]SISMED!$C$2:$W$141,17,FALSE)</f>
        <v>#N/A</v>
      </c>
      <c r="AO121" s="32" t="e">
        <f>VLOOKUP(C121,[2]SISMED!$C$2:$W$141,18,FALSE)</f>
        <v>#N/A</v>
      </c>
      <c r="AP121" s="32" t="e">
        <f>VLOOKUP(C121,[2]SISMED!$C$2:$W$141,19,FALSE)</f>
        <v>#N/A</v>
      </c>
      <c r="AQ121" s="32" t="e">
        <f>VLOOKUP(C121,[2]SISMED!$C$2:$W$141,20,FALSE)</f>
        <v>#N/A</v>
      </c>
      <c r="AR121" s="32" t="e">
        <f>VLOOKUP(C121,[2]SISMED!$C$2:$W$141,21,FALSE)</f>
        <v>#N/A</v>
      </c>
      <c r="AS121" s="21" t="e">
        <f t="shared" si="1"/>
        <v>#N/A</v>
      </c>
    </row>
    <row r="122" spans="1:45" s="1" customFormat="1" ht="15" x14ac:dyDescent="0.3">
      <c r="A122" s="8">
        <v>829</v>
      </c>
      <c r="B122" s="7" t="s">
        <v>29</v>
      </c>
      <c r="C122" s="20">
        <v>435</v>
      </c>
      <c r="D122" s="7" t="s">
        <v>150</v>
      </c>
      <c r="E122" s="11" t="str">
        <f>VLOOKUP(C122,[1]Hoja1!$C$4:$E$487,3,FALSE)</f>
        <v>I-2</v>
      </c>
      <c r="F122" s="9">
        <v>1</v>
      </c>
      <c r="G122" s="6">
        <v>1</v>
      </c>
      <c r="H122" s="24">
        <v>0</v>
      </c>
      <c r="I122" s="10">
        <v>1</v>
      </c>
      <c r="J122" s="9">
        <v>1</v>
      </c>
      <c r="K122" s="6">
        <v>1</v>
      </c>
      <c r="L122" s="6">
        <v>1</v>
      </c>
      <c r="M122" s="6">
        <v>1</v>
      </c>
      <c r="N122" s="26">
        <v>1</v>
      </c>
      <c r="O122" s="10">
        <v>1</v>
      </c>
      <c r="P122" s="9">
        <v>1</v>
      </c>
      <c r="Q122" s="6">
        <v>1</v>
      </c>
      <c r="R122" s="6">
        <v>0</v>
      </c>
      <c r="S122" s="6">
        <v>0</v>
      </c>
      <c r="T122" s="6">
        <v>1</v>
      </c>
      <c r="U122" s="6">
        <v>0</v>
      </c>
      <c r="V122" s="24">
        <v>1</v>
      </c>
      <c r="W122" s="6">
        <v>1</v>
      </c>
      <c r="X122" s="29">
        <v>0</v>
      </c>
      <c r="Y122" s="31">
        <v>86.7</v>
      </c>
      <c r="Z122" s="21">
        <f>VLOOKUP(C122,[2]SISMED!$C$2:$W$141,3,FALSE)</f>
        <v>1</v>
      </c>
      <c r="AA122" s="32">
        <f>VLOOKUP(C122,[2]SISMED!$C$2:$W$141,4,FALSE)</f>
        <v>1</v>
      </c>
      <c r="AB122" s="32">
        <f>VLOOKUP(C122,[2]SISMED!$C$2:$W$141,5,FALSE)</f>
        <v>1</v>
      </c>
      <c r="AC122" s="32">
        <f>VLOOKUP(C122,[2]SISMED!$C$2:$W$141,6,FALSE)</f>
        <v>1</v>
      </c>
      <c r="AD122" s="32">
        <f>VLOOKUP(C122,[2]SISMED!$C$2:$W$141,7,FALSE)</f>
        <v>1</v>
      </c>
      <c r="AE122" s="32">
        <f>VLOOKUP(C122,[2]SISMED!$C$2:$W$141,8,FALSE)</f>
        <v>1</v>
      </c>
      <c r="AF122" s="32">
        <f>VLOOKUP(C122,[2]SISMED!$C$2:$W$141,9,FALSE)</f>
        <v>1</v>
      </c>
      <c r="AG122" s="32">
        <f>VLOOKUP(C122,[2]SISMED!$C$2:$W$141,10,FALSE)</f>
        <v>1</v>
      </c>
      <c r="AH122" s="32">
        <f>VLOOKUP(C122,[2]SISMED!$C$2:$W$141,11,FALSE)</f>
        <v>1</v>
      </c>
      <c r="AI122" s="32">
        <f>VLOOKUP(C122,[2]SISMED!$C$2:$W$141,12,FALSE)</f>
        <v>1</v>
      </c>
      <c r="AJ122" s="32">
        <f>VLOOKUP(C122,[2]SISMED!$C$2:$W$141,13,FALSE)</f>
        <v>1</v>
      </c>
      <c r="AK122" s="32">
        <f>VLOOKUP(C122,[2]SISMED!$C$2:$W$141,14,FALSE)</f>
        <v>1</v>
      </c>
      <c r="AL122" s="32">
        <f>VLOOKUP(C122,[2]SISMED!$C$2:$W$141,15,FALSE)</f>
        <v>1</v>
      </c>
      <c r="AM122" s="32">
        <f>VLOOKUP(C122,[2]SISMED!$C$2:$W$141,16,FALSE)</f>
        <v>1</v>
      </c>
      <c r="AN122" s="32">
        <f>VLOOKUP(C122,[2]SISMED!$C$2:$W$141,17,FALSE)</f>
        <v>0</v>
      </c>
      <c r="AO122" s="32">
        <f>VLOOKUP(C122,[2]SISMED!$C$2:$W$141,18,FALSE)</f>
        <v>1</v>
      </c>
      <c r="AP122" s="32">
        <f>VLOOKUP(C122,[2]SISMED!$C$2:$W$141,19,FALSE)</f>
        <v>1</v>
      </c>
      <c r="AQ122" s="32">
        <f>VLOOKUP(C122,[2]SISMED!$C$2:$W$141,20,FALSE)</f>
        <v>16</v>
      </c>
      <c r="AR122" s="32">
        <f>VLOOKUP(C122,[2]SISMED!$C$2:$W$141,21,FALSE)</f>
        <v>100</v>
      </c>
      <c r="AS122" s="21" t="str">
        <f t="shared" si="1"/>
        <v>CUMPLE</v>
      </c>
    </row>
    <row r="123" spans="1:45" s="1" customFormat="1" ht="15" x14ac:dyDescent="0.3">
      <c r="A123" s="8">
        <v>829</v>
      </c>
      <c r="B123" s="7" t="s">
        <v>29</v>
      </c>
      <c r="C123" s="20">
        <v>483</v>
      </c>
      <c r="D123" s="7" t="s">
        <v>151</v>
      </c>
      <c r="E123" s="12"/>
      <c r="F123" s="9">
        <v>1</v>
      </c>
      <c r="G123" s="6">
        <v>1</v>
      </c>
      <c r="H123" s="6">
        <v>0</v>
      </c>
      <c r="I123" s="10">
        <v>1</v>
      </c>
      <c r="J123" s="9">
        <v>1</v>
      </c>
      <c r="K123" s="6">
        <v>1</v>
      </c>
      <c r="L123" s="6">
        <v>1</v>
      </c>
      <c r="M123" s="6">
        <v>1</v>
      </c>
      <c r="N123" s="26">
        <v>1</v>
      </c>
      <c r="O123" s="10">
        <v>1</v>
      </c>
      <c r="P123" s="9">
        <v>1</v>
      </c>
      <c r="Q123" s="6">
        <v>1</v>
      </c>
      <c r="R123" s="6">
        <v>1</v>
      </c>
      <c r="S123" s="6">
        <v>1</v>
      </c>
      <c r="T123" s="6">
        <v>0</v>
      </c>
      <c r="U123" s="6">
        <v>0</v>
      </c>
      <c r="V123" s="6">
        <v>1</v>
      </c>
      <c r="W123" s="6">
        <v>1</v>
      </c>
      <c r="X123" s="30">
        <v>0</v>
      </c>
      <c r="Y123" s="31">
        <v>100</v>
      </c>
      <c r="Z123" s="21">
        <f>VLOOKUP(C123,[2]SISMED!$C$2:$W$141,3,FALSE)</f>
        <v>1</v>
      </c>
      <c r="AA123" s="32">
        <f>VLOOKUP(C123,[2]SISMED!$C$2:$W$141,4,FALSE)</f>
        <v>1</v>
      </c>
      <c r="AB123" s="32">
        <f>VLOOKUP(C123,[2]SISMED!$C$2:$W$141,5,FALSE)</f>
        <v>1</v>
      </c>
      <c r="AC123" s="32">
        <f>VLOOKUP(C123,[2]SISMED!$C$2:$W$141,6,FALSE)</f>
        <v>1</v>
      </c>
      <c r="AD123" s="32">
        <f>VLOOKUP(C123,[2]SISMED!$C$2:$W$141,7,FALSE)</f>
        <v>1</v>
      </c>
      <c r="AE123" s="32">
        <f>VLOOKUP(C123,[2]SISMED!$C$2:$W$141,8,FALSE)</f>
        <v>1</v>
      </c>
      <c r="AF123" s="32">
        <f>VLOOKUP(C123,[2]SISMED!$C$2:$W$141,9,FALSE)</f>
        <v>1</v>
      </c>
      <c r="AG123" s="32">
        <f>VLOOKUP(C123,[2]SISMED!$C$2:$W$141,10,FALSE)</f>
        <v>1</v>
      </c>
      <c r="AH123" s="32">
        <f>VLOOKUP(C123,[2]SISMED!$C$2:$W$141,11,FALSE)</f>
        <v>1</v>
      </c>
      <c r="AI123" s="32">
        <f>VLOOKUP(C123,[2]SISMED!$C$2:$W$141,12,FALSE)</f>
        <v>1</v>
      </c>
      <c r="AJ123" s="32">
        <f>VLOOKUP(C123,[2]SISMED!$C$2:$W$141,13,FALSE)</f>
        <v>1</v>
      </c>
      <c r="AK123" s="32">
        <f>VLOOKUP(C123,[2]SISMED!$C$2:$W$141,14,FALSE)</f>
        <v>1</v>
      </c>
      <c r="AL123" s="32">
        <f>VLOOKUP(C123,[2]SISMED!$C$2:$W$141,15,FALSE)</f>
        <v>1</v>
      </c>
      <c r="AM123" s="32">
        <f>VLOOKUP(C123,[2]SISMED!$C$2:$W$141,16,FALSE)</f>
        <v>1</v>
      </c>
      <c r="AN123" s="32">
        <f>VLOOKUP(C123,[2]SISMED!$C$2:$W$141,17,FALSE)</f>
        <v>0</v>
      </c>
      <c r="AO123" s="32">
        <f>VLOOKUP(C123,[2]SISMED!$C$2:$W$141,18,FALSE)</f>
        <v>1</v>
      </c>
      <c r="AP123" s="32">
        <f>VLOOKUP(C123,[2]SISMED!$C$2:$W$141,19,FALSE)</f>
        <v>1</v>
      </c>
      <c r="AQ123" s="32">
        <f>VLOOKUP(C123,[2]SISMED!$C$2:$W$141,20,FALSE)</f>
        <v>16</v>
      </c>
      <c r="AR123" s="32">
        <f>VLOOKUP(C123,[2]SISMED!$C$2:$W$141,21,FALSE)</f>
        <v>100</v>
      </c>
      <c r="AS123" s="21" t="str">
        <f t="shared" si="1"/>
        <v>CUMPLE</v>
      </c>
    </row>
    <row r="124" spans="1:45" s="1" customFormat="1" ht="15.6" thickBot="1" x14ac:dyDescent="0.35">
      <c r="A124" s="8">
        <v>829</v>
      </c>
      <c r="B124" s="7" t="s">
        <v>29</v>
      </c>
      <c r="C124" s="20">
        <v>478</v>
      </c>
      <c r="D124" s="7" t="s">
        <v>152</v>
      </c>
      <c r="E124" s="12"/>
      <c r="F124" s="9">
        <v>1</v>
      </c>
      <c r="G124" s="6">
        <v>1</v>
      </c>
      <c r="H124" s="6">
        <v>0</v>
      </c>
      <c r="I124" s="10">
        <v>1</v>
      </c>
      <c r="J124" s="9">
        <v>1</v>
      </c>
      <c r="K124" s="6">
        <v>1</v>
      </c>
      <c r="L124" s="6">
        <v>1</v>
      </c>
      <c r="M124" s="6">
        <v>1</v>
      </c>
      <c r="N124" s="26">
        <v>1</v>
      </c>
      <c r="O124" s="10">
        <v>1</v>
      </c>
      <c r="P124" s="9">
        <v>1</v>
      </c>
      <c r="Q124" s="6">
        <v>1</v>
      </c>
      <c r="R124" s="6">
        <v>1</v>
      </c>
      <c r="S124" s="6">
        <v>1</v>
      </c>
      <c r="T124" s="6">
        <v>0</v>
      </c>
      <c r="U124" s="6">
        <v>1</v>
      </c>
      <c r="V124" s="6">
        <v>1</v>
      </c>
      <c r="W124" s="6">
        <v>1</v>
      </c>
      <c r="X124" s="30">
        <v>0</v>
      </c>
      <c r="Y124" s="31">
        <v>100</v>
      </c>
      <c r="Z124" s="21">
        <f>VLOOKUP(C124,[2]SISMED!$C$2:$W$141,3,FALSE)</f>
        <v>1</v>
      </c>
      <c r="AA124" s="32">
        <f>VLOOKUP(C124,[2]SISMED!$C$2:$W$141,4,FALSE)</f>
        <v>1</v>
      </c>
      <c r="AB124" s="32">
        <f>VLOOKUP(C124,[2]SISMED!$C$2:$W$141,5,FALSE)</f>
        <v>1</v>
      </c>
      <c r="AC124" s="32">
        <f>VLOOKUP(C124,[2]SISMED!$C$2:$W$141,6,FALSE)</f>
        <v>1</v>
      </c>
      <c r="AD124" s="32">
        <f>VLOOKUP(C124,[2]SISMED!$C$2:$W$141,7,FALSE)</f>
        <v>1</v>
      </c>
      <c r="AE124" s="32">
        <f>VLOOKUP(C124,[2]SISMED!$C$2:$W$141,8,FALSE)</f>
        <v>1</v>
      </c>
      <c r="AF124" s="32">
        <f>VLOOKUP(C124,[2]SISMED!$C$2:$W$141,9,FALSE)</f>
        <v>1</v>
      </c>
      <c r="AG124" s="32">
        <f>VLOOKUP(C124,[2]SISMED!$C$2:$W$141,10,FALSE)</f>
        <v>1</v>
      </c>
      <c r="AH124" s="32">
        <f>VLOOKUP(C124,[2]SISMED!$C$2:$W$141,11,FALSE)</f>
        <v>1</v>
      </c>
      <c r="AI124" s="32">
        <f>VLOOKUP(C124,[2]SISMED!$C$2:$W$141,12,FALSE)</f>
        <v>1</v>
      </c>
      <c r="AJ124" s="32">
        <f>VLOOKUP(C124,[2]SISMED!$C$2:$W$141,13,FALSE)</f>
        <v>1</v>
      </c>
      <c r="AK124" s="32">
        <f>VLOOKUP(C124,[2]SISMED!$C$2:$W$141,14,FALSE)</f>
        <v>1</v>
      </c>
      <c r="AL124" s="32">
        <f>VLOOKUP(C124,[2]SISMED!$C$2:$W$141,15,FALSE)</f>
        <v>1</v>
      </c>
      <c r="AM124" s="32">
        <f>VLOOKUP(C124,[2]SISMED!$C$2:$W$141,16,FALSE)</f>
        <v>1</v>
      </c>
      <c r="AN124" s="32">
        <f>VLOOKUP(C124,[2]SISMED!$C$2:$W$141,17,FALSE)</f>
        <v>0</v>
      </c>
      <c r="AO124" s="32">
        <f>VLOOKUP(C124,[2]SISMED!$C$2:$W$141,18,FALSE)</f>
        <v>1</v>
      </c>
      <c r="AP124" s="32">
        <f>VLOOKUP(C124,[2]SISMED!$C$2:$W$141,19,FALSE)</f>
        <v>1</v>
      </c>
      <c r="AQ124" s="32">
        <f>VLOOKUP(C124,[2]SISMED!$C$2:$W$141,20,FALSE)</f>
        <v>16</v>
      </c>
      <c r="AR124" s="32">
        <f>VLOOKUP(C124,[2]SISMED!$C$2:$W$141,21,FALSE)</f>
        <v>100</v>
      </c>
      <c r="AS124" s="21" t="str">
        <f t="shared" si="1"/>
        <v>CUMPLE</v>
      </c>
    </row>
    <row r="125" spans="1:45" s="1" customFormat="1" ht="15.6" thickBot="1" x14ac:dyDescent="0.35">
      <c r="A125" s="8">
        <v>829</v>
      </c>
      <c r="B125" s="7" t="s">
        <v>29</v>
      </c>
      <c r="C125" s="20">
        <v>505</v>
      </c>
      <c r="D125" s="7" t="s">
        <v>153</v>
      </c>
      <c r="E125" s="11" t="str">
        <f>VLOOKUP(C125,[1]Hoja1!$C$4:$E$487,3,FALSE)</f>
        <v>I-2</v>
      </c>
      <c r="F125" s="9">
        <v>1</v>
      </c>
      <c r="G125" s="6">
        <v>1</v>
      </c>
      <c r="H125" s="24">
        <v>0</v>
      </c>
      <c r="I125" s="10">
        <v>1</v>
      </c>
      <c r="J125" s="9">
        <v>1</v>
      </c>
      <c r="K125" s="6">
        <v>1</v>
      </c>
      <c r="L125" s="6">
        <v>1</v>
      </c>
      <c r="M125" s="6">
        <v>1</v>
      </c>
      <c r="N125" s="27">
        <v>0</v>
      </c>
      <c r="O125" s="10">
        <v>1</v>
      </c>
      <c r="P125" s="9">
        <v>1</v>
      </c>
      <c r="Q125" s="6">
        <v>1</v>
      </c>
      <c r="R125" s="6">
        <v>1</v>
      </c>
      <c r="S125" s="6">
        <v>0</v>
      </c>
      <c r="T125" s="6">
        <v>1</v>
      </c>
      <c r="U125" s="6">
        <v>1</v>
      </c>
      <c r="V125" s="24">
        <v>1</v>
      </c>
      <c r="W125" s="6">
        <v>1</v>
      </c>
      <c r="X125" s="29">
        <v>0</v>
      </c>
      <c r="Y125" s="31">
        <v>93.3</v>
      </c>
      <c r="Z125" s="21">
        <f>VLOOKUP(C125,[2]SISMED!$C$2:$W$141,3,FALSE)</f>
        <v>1</v>
      </c>
      <c r="AA125" s="32">
        <f>VLOOKUP(C125,[2]SISMED!$C$2:$W$141,4,FALSE)</f>
        <v>1</v>
      </c>
      <c r="AB125" s="32">
        <f>VLOOKUP(C125,[2]SISMED!$C$2:$W$141,5,FALSE)</f>
        <v>1</v>
      </c>
      <c r="AC125" s="32">
        <f>VLOOKUP(C125,[2]SISMED!$C$2:$W$141,6,FALSE)</f>
        <v>1</v>
      </c>
      <c r="AD125" s="32">
        <f>VLOOKUP(C125,[2]SISMED!$C$2:$W$141,7,FALSE)</f>
        <v>1</v>
      </c>
      <c r="AE125" s="32">
        <f>VLOOKUP(C125,[2]SISMED!$C$2:$W$141,8,FALSE)</f>
        <v>1</v>
      </c>
      <c r="AF125" s="32">
        <f>VLOOKUP(C125,[2]SISMED!$C$2:$W$141,9,FALSE)</f>
        <v>1</v>
      </c>
      <c r="AG125" s="32">
        <f>VLOOKUP(C125,[2]SISMED!$C$2:$W$141,10,FALSE)</f>
        <v>1</v>
      </c>
      <c r="AH125" s="32">
        <f>VLOOKUP(C125,[2]SISMED!$C$2:$W$141,11,FALSE)</f>
        <v>1</v>
      </c>
      <c r="AI125" s="32">
        <f>VLOOKUP(C125,[2]SISMED!$C$2:$W$141,12,FALSE)</f>
        <v>1</v>
      </c>
      <c r="AJ125" s="32">
        <f>VLOOKUP(C125,[2]SISMED!$C$2:$W$141,13,FALSE)</f>
        <v>1</v>
      </c>
      <c r="AK125" s="32">
        <f>VLOOKUP(C125,[2]SISMED!$C$2:$W$141,14,FALSE)</f>
        <v>1</v>
      </c>
      <c r="AL125" s="32">
        <f>VLOOKUP(C125,[2]SISMED!$C$2:$W$141,15,FALSE)</f>
        <v>1</v>
      </c>
      <c r="AM125" s="32">
        <f>VLOOKUP(C125,[2]SISMED!$C$2:$W$141,16,FALSE)</f>
        <v>1</v>
      </c>
      <c r="AN125" s="32">
        <f>VLOOKUP(C125,[2]SISMED!$C$2:$W$141,17,FALSE)</f>
        <v>0</v>
      </c>
      <c r="AO125" s="32">
        <f>VLOOKUP(C125,[2]SISMED!$C$2:$W$141,18,FALSE)</f>
        <v>1</v>
      </c>
      <c r="AP125" s="32">
        <f>VLOOKUP(C125,[2]SISMED!$C$2:$W$141,19,FALSE)</f>
        <v>1</v>
      </c>
      <c r="AQ125" s="32">
        <f>VLOOKUP(C125,[2]SISMED!$C$2:$W$141,20,FALSE)</f>
        <v>16</v>
      </c>
      <c r="AR125" s="32">
        <f>VLOOKUP(C125,[2]SISMED!$C$2:$W$141,21,FALSE)</f>
        <v>100</v>
      </c>
      <c r="AS125" s="21" t="str">
        <f t="shared" si="1"/>
        <v>CUMPLE</v>
      </c>
    </row>
    <row r="126" spans="1:45" s="1" customFormat="1" ht="15.6" hidden="1" thickBot="1" x14ac:dyDescent="0.35">
      <c r="A126" s="8">
        <v>829</v>
      </c>
      <c r="B126" s="7" t="s">
        <v>29</v>
      </c>
      <c r="C126" s="20">
        <v>24564</v>
      </c>
      <c r="D126" s="22" t="s">
        <v>154</v>
      </c>
      <c r="E126" s="11" t="e">
        <f>VLOOKUP(C126,[1]Hoja1!$C$4:$E$487,3,FALSE)</f>
        <v>#N/A</v>
      </c>
      <c r="F126" s="9">
        <v>0</v>
      </c>
      <c r="G126" s="6">
        <v>0</v>
      </c>
      <c r="H126" s="24">
        <v>0</v>
      </c>
      <c r="I126" s="10">
        <v>0</v>
      </c>
      <c r="J126" s="9">
        <v>0</v>
      </c>
      <c r="K126" s="6">
        <v>0</v>
      </c>
      <c r="L126" s="6">
        <v>0</v>
      </c>
      <c r="M126" s="6">
        <v>0</v>
      </c>
      <c r="N126" s="27">
        <v>0</v>
      </c>
      <c r="O126" s="10">
        <v>0</v>
      </c>
      <c r="P126" s="9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24">
        <v>0</v>
      </c>
      <c r="W126" s="6">
        <v>0</v>
      </c>
      <c r="X126" s="29">
        <v>0</v>
      </c>
      <c r="Y126" s="31">
        <v>0</v>
      </c>
      <c r="Z126" s="21" t="e">
        <f>VLOOKUP(C126,[2]SISMED!$C$2:$W$141,3,FALSE)</f>
        <v>#N/A</v>
      </c>
      <c r="AA126" s="32" t="e">
        <f>VLOOKUP(C126,[2]SISMED!$C$2:$W$141,4,FALSE)</f>
        <v>#N/A</v>
      </c>
      <c r="AB126" s="32" t="e">
        <f>VLOOKUP(C126,[2]SISMED!$C$2:$W$141,5,FALSE)</f>
        <v>#N/A</v>
      </c>
      <c r="AC126" s="32" t="e">
        <f>VLOOKUP(C126,[2]SISMED!$C$2:$W$141,6,FALSE)</f>
        <v>#N/A</v>
      </c>
      <c r="AD126" s="32" t="e">
        <f>VLOOKUP(C126,[2]SISMED!$C$2:$W$141,7,FALSE)</f>
        <v>#N/A</v>
      </c>
      <c r="AE126" s="32" t="e">
        <f>VLOOKUP(C126,[2]SISMED!$C$2:$W$141,8,FALSE)</f>
        <v>#N/A</v>
      </c>
      <c r="AF126" s="32" t="e">
        <f>VLOOKUP(C126,[2]SISMED!$C$2:$W$141,9,FALSE)</f>
        <v>#N/A</v>
      </c>
      <c r="AG126" s="32" t="e">
        <f>VLOOKUP(C126,[2]SISMED!$C$2:$W$141,10,FALSE)</f>
        <v>#N/A</v>
      </c>
      <c r="AH126" s="32" t="e">
        <f>VLOOKUP(C126,[2]SISMED!$C$2:$W$141,11,FALSE)</f>
        <v>#N/A</v>
      </c>
      <c r="AI126" s="32" t="e">
        <f>VLOOKUP(C126,[2]SISMED!$C$2:$W$141,12,FALSE)</f>
        <v>#N/A</v>
      </c>
      <c r="AJ126" s="32" t="e">
        <f>VLOOKUP(C126,[2]SISMED!$C$2:$W$141,13,FALSE)</f>
        <v>#N/A</v>
      </c>
      <c r="AK126" s="32" t="e">
        <f>VLOOKUP(C126,[2]SISMED!$C$2:$W$141,14,FALSE)</f>
        <v>#N/A</v>
      </c>
      <c r="AL126" s="32" t="e">
        <f>VLOOKUP(C126,[2]SISMED!$C$2:$W$141,15,FALSE)</f>
        <v>#N/A</v>
      </c>
      <c r="AM126" s="32" t="e">
        <f>VLOOKUP(C126,[2]SISMED!$C$2:$W$141,16,FALSE)</f>
        <v>#N/A</v>
      </c>
      <c r="AN126" s="32" t="e">
        <f>VLOOKUP(C126,[2]SISMED!$C$2:$W$141,17,FALSE)</f>
        <v>#N/A</v>
      </c>
      <c r="AO126" s="32" t="e">
        <f>VLOOKUP(C126,[2]SISMED!$C$2:$W$141,18,FALSE)</f>
        <v>#N/A</v>
      </c>
      <c r="AP126" s="32" t="e">
        <f>VLOOKUP(C126,[2]SISMED!$C$2:$W$141,19,FALSE)</f>
        <v>#N/A</v>
      </c>
      <c r="AQ126" s="32" t="e">
        <f>VLOOKUP(C126,[2]SISMED!$C$2:$W$141,20,FALSE)</f>
        <v>#N/A</v>
      </c>
      <c r="AR126" s="32" t="e">
        <f>VLOOKUP(C126,[2]SISMED!$C$2:$W$141,21,FALSE)</f>
        <v>#N/A</v>
      </c>
      <c r="AS126" s="21" t="e">
        <f t="shared" si="1"/>
        <v>#N/A</v>
      </c>
    </row>
    <row r="127" spans="1:45" s="1" customFormat="1" ht="15.6" hidden="1" thickBot="1" x14ac:dyDescent="0.35">
      <c r="A127" s="8">
        <v>829</v>
      </c>
      <c r="B127" s="7" t="s">
        <v>29</v>
      </c>
      <c r="C127" s="20">
        <v>24570</v>
      </c>
      <c r="D127" s="7" t="s">
        <v>155</v>
      </c>
      <c r="E127" s="11" t="e">
        <f>VLOOKUP(C127,[1]Hoja1!$C$4:$E$487,3,FALSE)</f>
        <v>#N/A</v>
      </c>
      <c r="F127" s="9">
        <v>0</v>
      </c>
      <c r="G127" s="6">
        <v>0</v>
      </c>
      <c r="H127" s="24">
        <v>0</v>
      </c>
      <c r="I127" s="10">
        <v>0</v>
      </c>
      <c r="J127" s="9">
        <v>0</v>
      </c>
      <c r="K127" s="6">
        <v>0</v>
      </c>
      <c r="L127" s="6">
        <v>0</v>
      </c>
      <c r="M127" s="6">
        <v>0</v>
      </c>
      <c r="N127" s="27">
        <v>0</v>
      </c>
      <c r="O127" s="10">
        <v>0</v>
      </c>
      <c r="P127" s="9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24">
        <v>0</v>
      </c>
      <c r="W127" s="6">
        <v>0</v>
      </c>
      <c r="X127" s="29">
        <v>0</v>
      </c>
      <c r="Y127" s="31">
        <v>0</v>
      </c>
      <c r="Z127" s="21" t="e">
        <f>VLOOKUP(C127,[2]SISMED!$C$2:$W$141,3,FALSE)</f>
        <v>#N/A</v>
      </c>
      <c r="AA127" s="32" t="e">
        <f>VLOOKUP(C127,[2]SISMED!$C$2:$W$141,4,FALSE)</f>
        <v>#N/A</v>
      </c>
      <c r="AB127" s="32" t="e">
        <f>VLOOKUP(C127,[2]SISMED!$C$2:$W$141,5,FALSE)</f>
        <v>#N/A</v>
      </c>
      <c r="AC127" s="32" t="e">
        <f>VLOOKUP(C127,[2]SISMED!$C$2:$W$141,6,FALSE)</f>
        <v>#N/A</v>
      </c>
      <c r="AD127" s="32" t="e">
        <f>VLOOKUP(C127,[2]SISMED!$C$2:$W$141,7,FALSE)</f>
        <v>#N/A</v>
      </c>
      <c r="AE127" s="32" t="e">
        <f>VLOOKUP(C127,[2]SISMED!$C$2:$W$141,8,FALSE)</f>
        <v>#N/A</v>
      </c>
      <c r="AF127" s="32" t="e">
        <f>VLOOKUP(C127,[2]SISMED!$C$2:$W$141,9,FALSE)</f>
        <v>#N/A</v>
      </c>
      <c r="AG127" s="32" t="e">
        <f>VLOOKUP(C127,[2]SISMED!$C$2:$W$141,10,FALSE)</f>
        <v>#N/A</v>
      </c>
      <c r="AH127" s="32" t="e">
        <f>VLOOKUP(C127,[2]SISMED!$C$2:$W$141,11,FALSE)</f>
        <v>#N/A</v>
      </c>
      <c r="AI127" s="32" t="e">
        <f>VLOOKUP(C127,[2]SISMED!$C$2:$W$141,12,FALSE)</f>
        <v>#N/A</v>
      </c>
      <c r="AJ127" s="32" t="e">
        <f>VLOOKUP(C127,[2]SISMED!$C$2:$W$141,13,FALSE)</f>
        <v>#N/A</v>
      </c>
      <c r="AK127" s="32" t="e">
        <f>VLOOKUP(C127,[2]SISMED!$C$2:$W$141,14,FALSE)</f>
        <v>#N/A</v>
      </c>
      <c r="AL127" s="32" t="e">
        <f>VLOOKUP(C127,[2]SISMED!$C$2:$W$141,15,FALSE)</f>
        <v>#N/A</v>
      </c>
      <c r="AM127" s="32" t="e">
        <f>VLOOKUP(C127,[2]SISMED!$C$2:$W$141,16,FALSE)</f>
        <v>#N/A</v>
      </c>
      <c r="AN127" s="32" t="e">
        <f>VLOOKUP(C127,[2]SISMED!$C$2:$W$141,17,FALSE)</f>
        <v>#N/A</v>
      </c>
      <c r="AO127" s="32" t="e">
        <f>VLOOKUP(C127,[2]SISMED!$C$2:$W$141,18,FALSE)</f>
        <v>#N/A</v>
      </c>
      <c r="AP127" s="32" t="e">
        <f>VLOOKUP(C127,[2]SISMED!$C$2:$W$141,19,FALSE)</f>
        <v>#N/A</v>
      </c>
      <c r="AQ127" s="32" t="e">
        <f>VLOOKUP(C127,[2]SISMED!$C$2:$W$141,20,FALSE)</f>
        <v>#N/A</v>
      </c>
      <c r="AR127" s="32" t="e">
        <f>VLOOKUP(C127,[2]SISMED!$C$2:$W$141,21,FALSE)</f>
        <v>#N/A</v>
      </c>
      <c r="AS127" s="21" t="e">
        <f t="shared" si="1"/>
        <v>#N/A</v>
      </c>
    </row>
    <row r="128" spans="1:45" s="1" customFormat="1" ht="15.6" hidden="1" thickBot="1" x14ac:dyDescent="0.35">
      <c r="A128" s="8">
        <v>829</v>
      </c>
      <c r="B128" s="7" t="s">
        <v>29</v>
      </c>
      <c r="C128" s="20">
        <v>24566</v>
      </c>
      <c r="D128" s="7" t="s">
        <v>156</v>
      </c>
      <c r="E128" s="11" t="e">
        <f>VLOOKUP(C128,[1]Hoja1!$C$4:$E$487,3,FALSE)</f>
        <v>#N/A</v>
      </c>
      <c r="F128" s="9">
        <v>0</v>
      </c>
      <c r="G128" s="6">
        <v>0</v>
      </c>
      <c r="H128" s="24">
        <v>0</v>
      </c>
      <c r="I128" s="10">
        <v>0</v>
      </c>
      <c r="J128" s="9">
        <v>0</v>
      </c>
      <c r="K128" s="6">
        <v>0</v>
      </c>
      <c r="L128" s="6">
        <v>0</v>
      </c>
      <c r="M128" s="6">
        <v>0</v>
      </c>
      <c r="N128" s="27">
        <v>0</v>
      </c>
      <c r="O128" s="10">
        <v>0</v>
      </c>
      <c r="P128" s="9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24">
        <v>0</v>
      </c>
      <c r="W128" s="6">
        <v>0</v>
      </c>
      <c r="X128" s="29">
        <v>0</v>
      </c>
      <c r="Y128" s="31">
        <v>0</v>
      </c>
      <c r="Z128" s="21" t="e">
        <f>VLOOKUP(C128,[2]SISMED!$C$2:$W$141,3,FALSE)</f>
        <v>#N/A</v>
      </c>
      <c r="AA128" s="32" t="e">
        <f>VLOOKUP(C128,[2]SISMED!$C$2:$W$141,4,FALSE)</f>
        <v>#N/A</v>
      </c>
      <c r="AB128" s="32" t="e">
        <f>VLOOKUP(C128,[2]SISMED!$C$2:$W$141,5,FALSE)</f>
        <v>#N/A</v>
      </c>
      <c r="AC128" s="32" t="e">
        <f>VLOOKUP(C128,[2]SISMED!$C$2:$W$141,6,FALSE)</f>
        <v>#N/A</v>
      </c>
      <c r="AD128" s="32" t="e">
        <f>VLOOKUP(C128,[2]SISMED!$C$2:$W$141,7,FALSE)</f>
        <v>#N/A</v>
      </c>
      <c r="AE128" s="32" t="e">
        <f>VLOOKUP(C128,[2]SISMED!$C$2:$W$141,8,FALSE)</f>
        <v>#N/A</v>
      </c>
      <c r="AF128" s="32" t="e">
        <f>VLOOKUP(C128,[2]SISMED!$C$2:$W$141,9,FALSE)</f>
        <v>#N/A</v>
      </c>
      <c r="AG128" s="32" t="e">
        <f>VLOOKUP(C128,[2]SISMED!$C$2:$W$141,10,FALSE)</f>
        <v>#N/A</v>
      </c>
      <c r="AH128" s="32" t="e">
        <f>VLOOKUP(C128,[2]SISMED!$C$2:$W$141,11,FALSE)</f>
        <v>#N/A</v>
      </c>
      <c r="AI128" s="32" t="e">
        <f>VLOOKUP(C128,[2]SISMED!$C$2:$W$141,12,FALSE)</f>
        <v>#N/A</v>
      </c>
      <c r="AJ128" s="32" t="e">
        <f>VLOOKUP(C128,[2]SISMED!$C$2:$W$141,13,FALSE)</f>
        <v>#N/A</v>
      </c>
      <c r="AK128" s="32" t="e">
        <f>VLOOKUP(C128,[2]SISMED!$C$2:$W$141,14,FALSE)</f>
        <v>#N/A</v>
      </c>
      <c r="AL128" s="32" t="e">
        <f>VLOOKUP(C128,[2]SISMED!$C$2:$W$141,15,FALSE)</f>
        <v>#N/A</v>
      </c>
      <c r="AM128" s="32" t="e">
        <f>VLOOKUP(C128,[2]SISMED!$C$2:$W$141,16,FALSE)</f>
        <v>#N/A</v>
      </c>
      <c r="AN128" s="32" t="e">
        <f>VLOOKUP(C128,[2]SISMED!$C$2:$W$141,17,FALSE)</f>
        <v>#N/A</v>
      </c>
      <c r="AO128" s="32" t="e">
        <f>VLOOKUP(C128,[2]SISMED!$C$2:$W$141,18,FALSE)</f>
        <v>#N/A</v>
      </c>
      <c r="AP128" s="32" t="e">
        <f>VLOOKUP(C128,[2]SISMED!$C$2:$W$141,19,FALSE)</f>
        <v>#N/A</v>
      </c>
      <c r="AQ128" s="32" t="e">
        <f>VLOOKUP(C128,[2]SISMED!$C$2:$W$141,20,FALSE)</f>
        <v>#N/A</v>
      </c>
      <c r="AR128" s="32" t="e">
        <f>VLOOKUP(C128,[2]SISMED!$C$2:$W$141,21,FALSE)</f>
        <v>#N/A</v>
      </c>
      <c r="AS128" s="21" t="e">
        <f t="shared" si="1"/>
        <v>#N/A</v>
      </c>
    </row>
    <row r="129" spans="1:45" s="1" customFormat="1" ht="15.6" hidden="1" thickBot="1" x14ac:dyDescent="0.35">
      <c r="A129" s="8">
        <v>829</v>
      </c>
      <c r="B129" s="7" t="s">
        <v>29</v>
      </c>
      <c r="C129" s="20">
        <v>24567</v>
      </c>
      <c r="D129" s="7" t="s">
        <v>157</v>
      </c>
      <c r="E129" s="11" t="e">
        <f>VLOOKUP(C129,[1]Hoja1!$C$4:$E$487,3,FALSE)</f>
        <v>#N/A</v>
      </c>
      <c r="F129" s="9">
        <v>0</v>
      </c>
      <c r="G129" s="6">
        <v>0</v>
      </c>
      <c r="H129" s="24">
        <v>0</v>
      </c>
      <c r="I129" s="10">
        <v>0</v>
      </c>
      <c r="J129" s="9">
        <v>0</v>
      </c>
      <c r="K129" s="6">
        <v>0</v>
      </c>
      <c r="L129" s="6">
        <v>0</v>
      </c>
      <c r="M129" s="6">
        <v>0</v>
      </c>
      <c r="N129" s="27">
        <v>0</v>
      </c>
      <c r="O129" s="10">
        <v>0</v>
      </c>
      <c r="P129" s="9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24">
        <v>0</v>
      </c>
      <c r="W129" s="6">
        <v>0</v>
      </c>
      <c r="X129" s="29">
        <v>0</v>
      </c>
      <c r="Y129" s="31">
        <v>0</v>
      </c>
      <c r="Z129" s="21" t="e">
        <f>VLOOKUP(C129,[2]SISMED!$C$2:$W$141,3,FALSE)</f>
        <v>#N/A</v>
      </c>
      <c r="AA129" s="32" t="e">
        <f>VLOOKUP(C129,[2]SISMED!$C$2:$W$141,4,FALSE)</f>
        <v>#N/A</v>
      </c>
      <c r="AB129" s="32" t="e">
        <f>VLOOKUP(C129,[2]SISMED!$C$2:$W$141,5,FALSE)</f>
        <v>#N/A</v>
      </c>
      <c r="AC129" s="32" t="e">
        <f>VLOOKUP(C129,[2]SISMED!$C$2:$W$141,6,FALSE)</f>
        <v>#N/A</v>
      </c>
      <c r="AD129" s="32" t="e">
        <f>VLOOKUP(C129,[2]SISMED!$C$2:$W$141,7,FALSE)</f>
        <v>#N/A</v>
      </c>
      <c r="AE129" s="32" t="e">
        <f>VLOOKUP(C129,[2]SISMED!$C$2:$W$141,8,FALSE)</f>
        <v>#N/A</v>
      </c>
      <c r="AF129" s="32" t="e">
        <f>VLOOKUP(C129,[2]SISMED!$C$2:$W$141,9,FALSE)</f>
        <v>#N/A</v>
      </c>
      <c r="AG129" s="32" t="e">
        <f>VLOOKUP(C129,[2]SISMED!$C$2:$W$141,10,FALSE)</f>
        <v>#N/A</v>
      </c>
      <c r="AH129" s="32" t="e">
        <f>VLOOKUP(C129,[2]SISMED!$C$2:$W$141,11,FALSE)</f>
        <v>#N/A</v>
      </c>
      <c r="AI129" s="32" t="e">
        <f>VLOOKUP(C129,[2]SISMED!$C$2:$W$141,12,FALSE)</f>
        <v>#N/A</v>
      </c>
      <c r="AJ129" s="32" t="e">
        <f>VLOOKUP(C129,[2]SISMED!$C$2:$W$141,13,FALSE)</f>
        <v>#N/A</v>
      </c>
      <c r="AK129" s="32" t="e">
        <f>VLOOKUP(C129,[2]SISMED!$C$2:$W$141,14,FALSE)</f>
        <v>#N/A</v>
      </c>
      <c r="AL129" s="32" t="e">
        <f>VLOOKUP(C129,[2]SISMED!$C$2:$W$141,15,FALSE)</f>
        <v>#N/A</v>
      </c>
      <c r="AM129" s="32" t="e">
        <f>VLOOKUP(C129,[2]SISMED!$C$2:$W$141,16,FALSE)</f>
        <v>#N/A</v>
      </c>
      <c r="AN129" s="32" t="e">
        <f>VLOOKUP(C129,[2]SISMED!$C$2:$W$141,17,FALSE)</f>
        <v>#N/A</v>
      </c>
      <c r="AO129" s="32" t="e">
        <f>VLOOKUP(C129,[2]SISMED!$C$2:$W$141,18,FALSE)</f>
        <v>#N/A</v>
      </c>
      <c r="AP129" s="32" t="e">
        <f>VLOOKUP(C129,[2]SISMED!$C$2:$W$141,19,FALSE)</f>
        <v>#N/A</v>
      </c>
      <c r="AQ129" s="32" t="e">
        <f>VLOOKUP(C129,[2]SISMED!$C$2:$W$141,20,FALSE)</f>
        <v>#N/A</v>
      </c>
      <c r="AR129" s="32" t="e">
        <f>VLOOKUP(C129,[2]SISMED!$C$2:$W$141,21,FALSE)</f>
        <v>#N/A</v>
      </c>
      <c r="AS129" s="21" t="e">
        <f t="shared" si="1"/>
        <v>#N/A</v>
      </c>
    </row>
    <row r="130" spans="1:45" s="1" customFormat="1" ht="15.6" hidden="1" thickBot="1" x14ac:dyDescent="0.35">
      <c r="A130" s="8">
        <v>829</v>
      </c>
      <c r="B130" s="7" t="s">
        <v>29</v>
      </c>
      <c r="C130" s="20">
        <v>24563</v>
      </c>
      <c r="D130" s="7" t="s">
        <v>158</v>
      </c>
      <c r="E130" s="11" t="e">
        <f>VLOOKUP(C130,[1]Hoja1!$C$4:$E$487,3,FALSE)</f>
        <v>#N/A</v>
      </c>
      <c r="F130" s="9">
        <v>0</v>
      </c>
      <c r="G130" s="6">
        <v>0</v>
      </c>
      <c r="H130" s="24">
        <v>0</v>
      </c>
      <c r="I130" s="10">
        <v>0</v>
      </c>
      <c r="J130" s="9">
        <v>0</v>
      </c>
      <c r="K130" s="6">
        <v>0</v>
      </c>
      <c r="L130" s="6">
        <v>0</v>
      </c>
      <c r="M130" s="6">
        <v>0</v>
      </c>
      <c r="N130" s="27">
        <v>0</v>
      </c>
      <c r="O130" s="10">
        <v>0</v>
      </c>
      <c r="P130" s="9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24">
        <v>0</v>
      </c>
      <c r="W130" s="6">
        <v>0</v>
      </c>
      <c r="X130" s="29">
        <v>0</v>
      </c>
      <c r="Y130" s="31">
        <v>0</v>
      </c>
      <c r="Z130" s="21" t="e">
        <f>VLOOKUP(C130,[2]SISMED!$C$2:$W$141,3,FALSE)</f>
        <v>#N/A</v>
      </c>
      <c r="AA130" s="32" t="e">
        <f>VLOOKUP(C130,[2]SISMED!$C$2:$W$141,4,FALSE)</f>
        <v>#N/A</v>
      </c>
      <c r="AB130" s="32" t="e">
        <f>VLOOKUP(C130,[2]SISMED!$C$2:$W$141,5,FALSE)</f>
        <v>#N/A</v>
      </c>
      <c r="AC130" s="32" t="e">
        <f>VLOOKUP(C130,[2]SISMED!$C$2:$W$141,6,FALSE)</f>
        <v>#N/A</v>
      </c>
      <c r="AD130" s="32" t="e">
        <f>VLOOKUP(C130,[2]SISMED!$C$2:$W$141,7,FALSE)</f>
        <v>#N/A</v>
      </c>
      <c r="AE130" s="32" t="e">
        <f>VLOOKUP(C130,[2]SISMED!$C$2:$W$141,8,FALSE)</f>
        <v>#N/A</v>
      </c>
      <c r="AF130" s="32" t="e">
        <f>VLOOKUP(C130,[2]SISMED!$C$2:$W$141,9,FALSE)</f>
        <v>#N/A</v>
      </c>
      <c r="AG130" s="32" t="e">
        <f>VLOOKUP(C130,[2]SISMED!$C$2:$W$141,10,FALSE)</f>
        <v>#N/A</v>
      </c>
      <c r="AH130" s="32" t="e">
        <f>VLOOKUP(C130,[2]SISMED!$C$2:$W$141,11,FALSE)</f>
        <v>#N/A</v>
      </c>
      <c r="AI130" s="32" t="e">
        <f>VLOOKUP(C130,[2]SISMED!$C$2:$W$141,12,FALSE)</f>
        <v>#N/A</v>
      </c>
      <c r="AJ130" s="32" t="e">
        <f>VLOOKUP(C130,[2]SISMED!$C$2:$W$141,13,FALSE)</f>
        <v>#N/A</v>
      </c>
      <c r="AK130" s="32" t="e">
        <f>VLOOKUP(C130,[2]SISMED!$C$2:$W$141,14,FALSE)</f>
        <v>#N/A</v>
      </c>
      <c r="AL130" s="32" t="e">
        <f>VLOOKUP(C130,[2]SISMED!$C$2:$W$141,15,FALSE)</f>
        <v>#N/A</v>
      </c>
      <c r="AM130" s="32" t="e">
        <f>VLOOKUP(C130,[2]SISMED!$C$2:$W$141,16,FALSE)</f>
        <v>#N/A</v>
      </c>
      <c r="AN130" s="32" t="e">
        <f>VLOOKUP(C130,[2]SISMED!$C$2:$W$141,17,FALSE)</f>
        <v>#N/A</v>
      </c>
      <c r="AO130" s="32" t="e">
        <f>VLOOKUP(C130,[2]SISMED!$C$2:$W$141,18,FALSE)</f>
        <v>#N/A</v>
      </c>
      <c r="AP130" s="32" t="e">
        <f>VLOOKUP(C130,[2]SISMED!$C$2:$W$141,19,FALSE)</f>
        <v>#N/A</v>
      </c>
      <c r="AQ130" s="32" t="e">
        <f>VLOOKUP(C130,[2]SISMED!$C$2:$W$141,20,FALSE)</f>
        <v>#N/A</v>
      </c>
      <c r="AR130" s="32" t="e">
        <f>VLOOKUP(C130,[2]SISMED!$C$2:$W$141,21,FALSE)</f>
        <v>#N/A</v>
      </c>
      <c r="AS130" s="21" t="e">
        <f t="shared" si="1"/>
        <v>#N/A</v>
      </c>
    </row>
    <row r="131" spans="1:45" s="1" customFormat="1" ht="15.6" hidden="1" thickBot="1" x14ac:dyDescent="0.35">
      <c r="A131" s="8">
        <v>829</v>
      </c>
      <c r="B131" s="7" t="s">
        <v>29</v>
      </c>
      <c r="C131" s="20">
        <v>17678</v>
      </c>
      <c r="D131" s="7" t="s">
        <v>159</v>
      </c>
      <c r="E131" s="11" t="str">
        <f>VLOOKUP(C131,[1]Hoja1!$C$4:$E$487,3,FALSE)</f>
        <v>I-1</v>
      </c>
      <c r="F131" s="9">
        <v>1</v>
      </c>
      <c r="G131" s="6">
        <v>1</v>
      </c>
      <c r="H131" s="24">
        <v>0</v>
      </c>
      <c r="I131" s="10">
        <v>1</v>
      </c>
      <c r="J131" s="9">
        <v>1</v>
      </c>
      <c r="K131" s="6">
        <v>1</v>
      </c>
      <c r="L131" s="6">
        <v>1</v>
      </c>
      <c r="M131" s="6">
        <v>1</v>
      </c>
      <c r="N131" s="26">
        <v>1</v>
      </c>
      <c r="O131" s="10">
        <v>1</v>
      </c>
      <c r="P131" s="9">
        <v>1</v>
      </c>
      <c r="Q131" s="6">
        <v>1</v>
      </c>
      <c r="R131" s="6">
        <v>1</v>
      </c>
      <c r="S131" s="6">
        <v>1</v>
      </c>
      <c r="T131" s="6">
        <v>1</v>
      </c>
      <c r="U131" s="6">
        <v>0</v>
      </c>
      <c r="V131" s="24">
        <v>1</v>
      </c>
      <c r="W131" s="6">
        <v>1</v>
      </c>
      <c r="X131" s="29">
        <v>0</v>
      </c>
      <c r="Y131" s="31">
        <v>100</v>
      </c>
      <c r="Z131" s="21" t="e">
        <f>VLOOKUP(C131,[2]SISMED!$C$2:$W$141,3,FALSE)</f>
        <v>#N/A</v>
      </c>
      <c r="AA131" s="32" t="e">
        <f>VLOOKUP(C131,[2]SISMED!$C$2:$W$141,4,FALSE)</f>
        <v>#N/A</v>
      </c>
      <c r="AB131" s="32" t="e">
        <f>VLOOKUP(C131,[2]SISMED!$C$2:$W$141,5,FALSE)</f>
        <v>#N/A</v>
      </c>
      <c r="AC131" s="32" t="e">
        <f>VLOOKUP(C131,[2]SISMED!$C$2:$W$141,6,FALSE)</f>
        <v>#N/A</v>
      </c>
      <c r="AD131" s="32" t="e">
        <f>VLOOKUP(C131,[2]SISMED!$C$2:$W$141,7,FALSE)</f>
        <v>#N/A</v>
      </c>
      <c r="AE131" s="32" t="e">
        <f>VLOOKUP(C131,[2]SISMED!$C$2:$W$141,8,FALSE)</f>
        <v>#N/A</v>
      </c>
      <c r="AF131" s="32" t="e">
        <f>VLOOKUP(C131,[2]SISMED!$C$2:$W$141,9,FALSE)</f>
        <v>#N/A</v>
      </c>
      <c r="AG131" s="32" t="e">
        <f>VLOOKUP(C131,[2]SISMED!$C$2:$W$141,10,FALSE)</f>
        <v>#N/A</v>
      </c>
      <c r="AH131" s="32" t="e">
        <f>VLOOKUP(C131,[2]SISMED!$C$2:$W$141,11,FALSE)</f>
        <v>#N/A</v>
      </c>
      <c r="AI131" s="32" t="e">
        <f>VLOOKUP(C131,[2]SISMED!$C$2:$W$141,12,FALSE)</f>
        <v>#N/A</v>
      </c>
      <c r="AJ131" s="32" t="e">
        <f>VLOOKUP(C131,[2]SISMED!$C$2:$W$141,13,FALSE)</f>
        <v>#N/A</v>
      </c>
      <c r="AK131" s="32" t="e">
        <f>VLOOKUP(C131,[2]SISMED!$C$2:$W$141,14,FALSE)</f>
        <v>#N/A</v>
      </c>
      <c r="AL131" s="32" t="e">
        <f>VLOOKUP(C131,[2]SISMED!$C$2:$W$141,15,FALSE)</f>
        <v>#N/A</v>
      </c>
      <c r="AM131" s="32" t="e">
        <f>VLOOKUP(C131,[2]SISMED!$C$2:$W$141,16,FALSE)</f>
        <v>#N/A</v>
      </c>
      <c r="AN131" s="32" t="e">
        <f>VLOOKUP(C131,[2]SISMED!$C$2:$W$141,17,FALSE)</f>
        <v>#N/A</v>
      </c>
      <c r="AO131" s="32" t="e">
        <f>VLOOKUP(C131,[2]SISMED!$C$2:$W$141,18,FALSE)</f>
        <v>#N/A</v>
      </c>
      <c r="AP131" s="32" t="e">
        <f>VLOOKUP(C131,[2]SISMED!$C$2:$W$141,19,FALSE)</f>
        <v>#N/A</v>
      </c>
      <c r="AQ131" s="32" t="e">
        <f>VLOOKUP(C131,[2]SISMED!$C$2:$W$141,20,FALSE)</f>
        <v>#N/A</v>
      </c>
      <c r="AR131" s="32" t="e">
        <f>VLOOKUP(C131,[2]SISMED!$C$2:$W$141,21,FALSE)</f>
        <v>#N/A</v>
      </c>
      <c r="AS131" s="21" t="e">
        <f t="shared" si="1"/>
        <v>#N/A</v>
      </c>
    </row>
    <row r="132" spans="1:45" s="1" customFormat="1" ht="15.6" thickBot="1" x14ac:dyDescent="0.35">
      <c r="A132" s="8">
        <v>829</v>
      </c>
      <c r="B132" s="7" t="s">
        <v>29</v>
      </c>
      <c r="C132" s="20">
        <v>16908</v>
      </c>
      <c r="D132" s="7" t="s">
        <v>160</v>
      </c>
      <c r="E132" s="11" t="str">
        <f>VLOOKUP(C132,[1]Hoja1!$C$4:$E$487,3,FALSE)</f>
        <v>I-1</v>
      </c>
      <c r="F132" s="9">
        <v>1</v>
      </c>
      <c r="G132" s="6">
        <v>1</v>
      </c>
      <c r="H132" s="24">
        <v>0</v>
      </c>
      <c r="I132" s="10">
        <v>1</v>
      </c>
      <c r="J132" s="9">
        <v>1</v>
      </c>
      <c r="K132" s="6">
        <v>1</v>
      </c>
      <c r="L132" s="6">
        <v>1</v>
      </c>
      <c r="M132" s="6">
        <v>1</v>
      </c>
      <c r="N132" s="26">
        <v>1</v>
      </c>
      <c r="O132" s="10">
        <v>1</v>
      </c>
      <c r="P132" s="9">
        <v>1</v>
      </c>
      <c r="Q132" s="6">
        <v>1</v>
      </c>
      <c r="R132" s="6">
        <v>1</v>
      </c>
      <c r="S132" s="6">
        <v>1</v>
      </c>
      <c r="T132" s="6">
        <v>1</v>
      </c>
      <c r="U132" s="6">
        <v>1</v>
      </c>
      <c r="V132" s="24">
        <v>1</v>
      </c>
      <c r="W132" s="6">
        <v>1</v>
      </c>
      <c r="X132" s="29">
        <v>0</v>
      </c>
      <c r="Y132" s="31">
        <v>100</v>
      </c>
      <c r="Z132" s="21">
        <f>VLOOKUP(C132,[2]SISMED!$C$2:$W$141,3,FALSE)</f>
        <v>1</v>
      </c>
      <c r="AA132" s="32">
        <f>VLOOKUP(C132,[2]SISMED!$C$2:$W$141,4,FALSE)</f>
        <v>1</v>
      </c>
      <c r="AB132" s="32">
        <f>VLOOKUP(C132,[2]SISMED!$C$2:$W$141,5,FALSE)</f>
        <v>1</v>
      </c>
      <c r="AC132" s="32">
        <f>VLOOKUP(C132,[2]SISMED!$C$2:$W$141,6,FALSE)</f>
        <v>1</v>
      </c>
      <c r="AD132" s="32">
        <f>VLOOKUP(C132,[2]SISMED!$C$2:$W$141,7,FALSE)</f>
        <v>1</v>
      </c>
      <c r="AE132" s="32">
        <f>VLOOKUP(C132,[2]SISMED!$C$2:$W$141,8,FALSE)</f>
        <v>1</v>
      </c>
      <c r="AF132" s="32">
        <f>VLOOKUP(C132,[2]SISMED!$C$2:$W$141,9,FALSE)</f>
        <v>1</v>
      </c>
      <c r="AG132" s="32">
        <f>VLOOKUP(C132,[2]SISMED!$C$2:$W$141,10,FALSE)</f>
        <v>1</v>
      </c>
      <c r="AH132" s="32">
        <f>VLOOKUP(C132,[2]SISMED!$C$2:$W$141,11,FALSE)</f>
        <v>1</v>
      </c>
      <c r="AI132" s="32">
        <f>VLOOKUP(C132,[2]SISMED!$C$2:$W$141,12,FALSE)</f>
        <v>1</v>
      </c>
      <c r="AJ132" s="32">
        <f>VLOOKUP(C132,[2]SISMED!$C$2:$W$141,13,FALSE)</f>
        <v>1</v>
      </c>
      <c r="AK132" s="32">
        <f>VLOOKUP(C132,[2]SISMED!$C$2:$W$141,14,FALSE)</f>
        <v>1</v>
      </c>
      <c r="AL132" s="32">
        <f>VLOOKUP(C132,[2]SISMED!$C$2:$W$141,15,FALSE)</f>
        <v>1</v>
      </c>
      <c r="AM132" s="32">
        <f>VLOOKUP(C132,[2]SISMED!$C$2:$W$141,16,FALSE)</f>
        <v>1</v>
      </c>
      <c r="AN132" s="32">
        <f>VLOOKUP(C132,[2]SISMED!$C$2:$W$141,17,FALSE)</f>
        <v>0</v>
      </c>
      <c r="AO132" s="32">
        <f>VLOOKUP(C132,[2]SISMED!$C$2:$W$141,18,FALSE)</f>
        <v>1</v>
      </c>
      <c r="AP132" s="32">
        <f>VLOOKUP(C132,[2]SISMED!$C$2:$W$141,19,FALSE)</f>
        <v>1</v>
      </c>
      <c r="AQ132" s="32">
        <f>VLOOKUP(C132,[2]SISMED!$C$2:$W$141,20,FALSE)</f>
        <v>16</v>
      </c>
      <c r="AR132" s="32">
        <f>VLOOKUP(C132,[2]SISMED!$C$2:$W$141,21,FALSE)</f>
        <v>100</v>
      </c>
      <c r="AS132" s="21" t="str">
        <f t="shared" si="1"/>
        <v>CUMPLE</v>
      </c>
    </row>
    <row r="133" spans="1:45" s="1" customFormat="1" ht="15" x14ac:dyDescent="0.3">
      <c r="A133" s="8">
        <v>829</v>
      </c>
      <c r="B133" s="7" t="s">
        <v>29</v>
      </c>
      <c r="C133" s="20">
        <v>436</v>
      </c>
      <c r="D133" s="7" t="s">
        <v>161</v>
      </c>
      <c r="E133" s="11" t="str">
        <f>VLOOKUP(C133,[1]Hoja1!$C$4:$E$487,3,FALSE)</f>
        <v>I-1</v>
      </c>
      <c r="F133" s="9">
        <v>1</v>
      </c>
      <c r="G133" s="6">
        <v>1</v>
      </c>
      <c r="H133" s="24">
        <v>0</v>
      </c>
      <c r="I133" s="10">
        <v>1</v>
      </c>
      <c r="J133" s="9">
        <v>1</v>
      </c>
      <c r="K133" s="6">
        <v>1</v>
      </c>
      <c r="L133" s="6">
        <v>1</v>
      </c>
      <c r="M133" s="6">
        <v>1</v>
      </c>
      <c r="N133" s="26">
        <v>1</v>
      </c>
      <c r="O133" s="10">
        <v>1</v>
      </c>
      <c r="P133" s="9">
        <v>1</v>
      </c>
      <c r="Q133" s="6">
        <v>1</v>
      </c>
      <c r="R133" s="6">
        <v>1</v>
      </c>
      <c r="S133" s="6">
        <v>1</v>
      </c>
      <c r="T133" s="6">
        <v>0</v>
      </c>
      <c r="U133" s="6">
        <v>1</v>
      </c>
      <c r="V133" s="24">
        <v>1</v>
      </c>
      <c r="W133" s="6">
        <v>1</v>
      </c>
      <c r="X133" s="29">
        <v>0</v>
      </c>
      <c r="Y133" s="31">
        <v>100</v>
      </c>
      <c r="Z133" s="21">
        <f>VLOOKUP(C133,[2]SISMED!$C$2:$W$141,3,FALSE)</f>
        <v>1</v>
      </c>
      <c r="AA133" s="32">
        <f>VLOOKUP(C133,[2]SISMED!$C$2:$W$141,4,FALSE)</f>
        <v>1</v>
      </c>
      <c r="AB133" s="32">
        <f>VLOOKUP(C133,[2]SISMED!$C$2:$W$141,5,FALSE)</f>
        <v>1</v>
      </c>
      <c r="AC133" s="32">
        <f>VLOOKUP(C133,[2]SISMED!$C$2:$W$141,6,FALSE)</f>
        <v>1</v>
      </c>
      <c r="AD133" s="32">
        <f>VLOOKUP(C133,[2]SISMED!$C$2:$W$141,7,FALSE)</f>
        <v>1</v>
      </c>
      <c r="AE133" s="32">
        <f>VLOOKUP(C133,[2]SISMED!$C$2:$W$141,8,FALSE)</f>
        <v>1</v>
      </c>
      <c r="AF133" s="32">
        <f>VLOOKUP(C133,[2]SISMED!$C$2:$W$141,9,FALSE)</f>
        <v>1</v>
      </c>
      <c r="AG133" s="32">
        <f>VLOOKUP(C133,[2]SISMED!$C$2:$W$141,10,FALSE)</f>
        <v>1</v>
      </c>
      <c r="AH133" s="32">
        <f>VLOOKUP(C133,[2]SISMED!$C$2:$W$141,11,FALSE)</f>
        <v>1</v>
      </c>
      <c r="AI133" s="32">
        <f>VLOOKUP(C133,[2]SISMED!$C$2:$W$141,12,FALSE)</f>
        <v>1</v>
      </c>
      <c r="AJ133" s="32">
        <f>VLOOKUP(C133,[2]SISMED!$C$2:$W$141,13,FALSE)</f>
        <v>1</v>
      </c>
      <c r="AK133" s="32">
        <f>VLOOKUP(C133,[2]SISMED!$C$2:$W$141,14,FALSE)</f>
        <v>1</v>
      </c>
      <c r="AL133" s="32">
        <f>VLOOKUP(C133,[2]SISMED!$C$2:$W$141,15,FALSE)</f>
        <v>1</v>
      </c>
      <c r="AM133" s="32">
        <f>VLOOKUP(C133,[2]SISMED!$C$2:$W$141,16,FALSE)</f>
        <v>1</v>
      </c>
      <c r="AN133" s="32">
        <f>VLOOKUP(C133,[2]SISMED!$C$2:$W$141,17,FALSE)</f>
        <v>0</v>
      </c>
      <c r="AO133" s="32">
        <f>VLOOKUP(C133,[2]SISMED!$C$2:$W$141,18,FALSE)</f>
        <v>1</v>
      </c>
      <c r="AP133" s="32">
        <f>VLOOKUP(C133,[2]SISMED!$C$2:$W$141,19,FALSE)</f>
        <v>1</v>
      </c>
      <c r="AQ133" s="32">
        <f>VLOOKUP(C133,[2]SISMED!$C$2:$W$141,20,FALSE)</f>
        <v>16</v>
      </c>
      <c r="AR133" s="32">
        <f>VLOOKUP(C133,[2]SISMED!$C$2:$W$141,21,FALSE)</f>
        <v>100</v>
      </c>
      <c r="AS133" s="21" t="str">
        <f t="shared" ref="AS133:AS196" si="2">IF(AND(Y133&gt;=85,AR133&gt;=85),"CUMPLE","NO CUMPLE")</f>
        <v>CUMPLE</v>
      </c>
    </row>
    <row r="134" spans="1:45" s="1" customFormat="1" ht="15.6" thickBot="1" x14ac:dyDescent="0.35">
      <c r="A134" s="8">
        <v>829</v>
      </c>
      <c r="B134" s="7" t="s">
        <v>29</v>
      </c>
      <c r="C134" s="20">
        <v>484</v>
      </c>
      <c r="D134" s="7" t="s">
        <v>162</v>
      </c>
      <c r="E134" s="12"/>
      <c r="F134" s="9">
        <v>1</v>
      </c>
      <c r="G134" s="6">
        <v>1</v>
      </c>
      <c r="H134" s="6">
        <v>0</v>
      </c>
      <c r="I134" s="10">
        <v>1</v>
      </c>
      <c r="J134" s="9">
        <v>1</v>
      </c>
      <c r="K134" s="6">
        <v>1</v>
      </c>
      <c r="L134" s="6">
        <v>1</v>
      </c>
      <c r="M134" s="6">
        <v>1</v>
      </c>
      <c r="N134" s="26">
        <v>1</v>
      </c>
      <c r="O134" s="10">
        <v>1</v>
      </c>
      <c r="P134" s="9">
        <v>1</v>
      </c>
      <c r="Q134" s="6">
        <v>1</v>
      </c>
      <c r="R134" s="6">
        <v>1</v>
      </c>
      <c r="S134" s="6">
        <v>1</v>
      </c>
      <c r="T134" s="6">
        <v>0</v>
      </c>
      <c r="U134" s="6">
        <v>1</v>
      </c>
      <c r="V134" s="6">
        <v>0</v>
      </c>
      <c r="W134" s="6">
        <v>1</v>
      </c>
      <c r="X134" s="30">
        <v>0</v>
      </c>
      <c r="Y134" s="31">
        <v>100</v>
      </c>
      <c r="Z134" s="21">
        <f>VLOOKUP(C134,[2]SISMED!$C$2:$W$141,3,FALSE)</f>
        <v>1</v>
      </c>
      <c r="AA134" s="32">
        <f>VLOOKUP(C134,[2]SISMED!$C$2:$W$141,4,FALSE)</f>
        <v>1</v>
      </c>
      <c r="AB134" s="32">
        <f>VLOOKUP(C134,[2]SISMED!$C$2:$W$141,5,FALSE)</f>
        <v>0</v>
      </c>
      <c r="AC134" s="32">
        <f>VLOOKUP(C134,[2]SISMED!$C$2:$W$141,6,FALSE)</f>
        <v>1</v>
      </c>
      <c r="AD134" s="32">
        <f>VLOOKUP(C134,[2]SISMED!$C$2:$W$141,7,FALSE)</f>
        <v>1</v>
      </c>
      <c r="AE134" s="32">
        <f>VLOOKUP(C134,[2]SISMED!$C$2:$W$141,8,FALSE)</f>
        <v>1</v>
      </c>
      <c r="AF134" s="32">
        <f>VLOOKUP(C134,[2]SISMED!$C$2:$W$141,9,FALSE)</f>
        <v>1</v>
      </c>
      <c r="AG134" s="32">
        <f>VLOOKUP(C134,[2]SISMED!$C$2:$W$141,10,FALSE)</f>
        <v>1</v>
      </c>
      <c r="AH134" s="32">
        <f>VLOOKUP(C134,[2]SISMED!$C$2:$W$141,11,FALSE)</f>
        <v>1</v>
      </c>
      <c r="AI134" s="32">
        <f>VLOOKUP(C134,[2]SISMED!$C$2:$W$141,12,FALSE)</f>
        <v>1</v>
      </c>
      <c r="AJ134" s="32">
        <f>VLOOKUP(C134,[2]SISMED!$C$2:$W$141,13,FALSE)</f>
        <v>1</v>
      </c>
      <c r="AK134" s="32">
        <f>VLOOKUP(C134,[2]SISMED!$C$2:$W$141,14,FALSE)</f>
        <v>1</v>
      </c>
      <c r="AL134" s="32">
        <f>VLOOKUP(C134,[2]SISMED!$C$2:$W$141,15,FALSE)</f>
        <v>1</v>
      </c>
      <c r="AM134" s="32">
        <f>VLOOKUP(C134,[2]SISMED!$C$2:$W$141,16,FALSE)</f>
        <v>1</v>
      </c>
      <c r="AN134" s="32">
        <f>VLOOKUP(C134,[2]SISMED!$C$2:$W$141,17,FALSE)</f>
        <v>0</v>
      </c>
      <c r="AO134" s="32">
        <f>VLOOKUP(C134,[2]SISMED!$C$2:$W$141,18,FALSE)</f>
        <v>1</v>
      </c>
      <c r="AP134" s="32">
        <f>VLOOKUP(C134,[2]SISMED!$C$2:$W$141,19,FALSE)</f>
        <v>1</v>
      </c>
      <c r="AQ134" s="32">
        <f>VLOOKUP(C134,[2]SISMED!$C$2:$W$141,20,FALSE)</f>
        <v>15</v>
      </c>
      <c r="AR134" s="32">
        <f>VLOOKUP(C134,[2]SISMED!$C$2:$W$141,21,FALSE)</f>
        <v>93.75</v>
      </c>
      <c r="AS134" s="21" t="str">
        <f t="shared" si="2"/>
        <v>CUMPLE</v>
      </c>
    </row>
    <row r="135" spans="1:45" ht="15.6" hidden="1" thickBot="1" x14ac:dyDescent="0.35">
      <c r="A135" s="8">
        <v>1612</v>
      </c>
      <c r="B135" s="7" t="s">
        <v>30</v>
      </c>
      <c r="C135" s="20">
        <v>18644</v>
      </c>
      <c r="D135" s="7" t="s">
        <v>227</v>
      </c>
      <c r="E135" s="13"/>
      <c r="F135" s="9">
        <v>0</v>
      </c>
      <c r="G135" s="6">
        <v>0</v>
      </c>
      <c r="H135" s="6">
        <v>0</v>
      </c>
      <c r="I135" s="10">
        <v>0</v>
      </c>
      <c r="J135" s="9">
        <v>0</v>
      </c>
      <c r="K135" s="6">
        <v>0</v>
      </c>
      <c r="L135" s="6">
        <v>0</v>
      </c>
      <c r="M135" s="6">
        <v>0</v>
      </c>
      <c r="N135" s="6">
        <v>0</v>
      </c>
      <c r="O135" s="10">
        <v>0</v>
      </c>
      <c r="P135" s="9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30">
        <v>0</v>
      </c>
      <c r="Y135" s="31">
        <v>0</v>
      </c>
      <c r="Z135" s="21" t="e">
        <f>VLOOKUP(C135,[2]SISMED!$C$2:$W$141,3,FALSE)</f>
        <v>#N/A</v>
      </c>
      <c r="AA135" s="32" t="e">
        <f>VLOOKUP(C135,[2]SISMED!$C$2:$W$141,4,FALSE)</f>
        <v>#N/A</v>
      </c>
      <c r="AB135" s="32" t="e">
        <f>VLOOKUP(C135,[2]SISMED!$C$2:$W$141,5,FALSE)</f>
        <v>#N/A</v>
      </c>
      <c r="AC135" s="32" t="e">
        <f>VLOOKUP(C135,[2]SISMED!$C$2:$W$141,6,FALSE)</f>
        <v>#N/A</v>
      </c>
      <c r="AD135" s="32" t="e">
        <f>VLOOKUP(C135,[2]SISMED!$C$2:$W$141,7,FALSE)</f>
        <v>#N/A</v>
      </c>
      <c r="AE135" s="32" t="e">
        <f>VLOOKUP(C135,[2]SISMED!$C$2:$W$141,8,FALSE)</f>
        <v>#N/A</v>
      </c>
      <c r="AF135" s="32" t="e">
        <f>VLOOKUP(C135,[2]SISMED!$C$2:$W$141,9,FALSE)</f>
        <v>#N/A</v>
      </c>
      <c r="AG135" s="32" t="e">
        <f>VLOOKUP(C135,[2]SISMED!$C$2:$W$141,10,FALSE)</f>
        <v>#N/A</v>
      </c>
      <c r="AH135" s="32" t="e">
        <f>VLOOKUP(C135,[2]SISMED!$C$2:$W$141,11,FALSE)</f>
        <v>#N/A</v>
      </c>
      <c r="AI135" s="32" t="e">
        <f>VLOOKUP(C135,[2]SISMED!$C$2:$W$141,12,FALSE)</f>
        <v>#N/A</v>
      </c>
      <c r="AJ135" s="32" t="e">
        <f>VLOOKUP(C135,[2]SISMED!$C$2:$W$141,13,FALSE)</f>
        <v>#N/A</v>
      </c>
      <c r="AK135" s="32" t="e">
        <f>VLOOKUP(C135,[2]SISMED!$C$2:$W$141,14,FALSE)</f>
        <v>#N/A</v>
      </c>
      <c r="AL135" s="32" t="e">
        <f>VLOOKUP(C135,[2]SISMED!$C$2:$W$141,15,FALSE)</f>
        <v>#N/A</v>
      </c>
      <c r="AM135" s="32" t="e">
        <f>VLOOKUP(C135,[2]SISMED!$C$2:$W$141,16,FALSE)</f>
        <v>#N/A</v>
      </c>
      <c r="AN135" s="32" t="e">
        <f>VLOOKUP(C135,[2]SISMED!$C$2:$W$141,17,FALSE)</f>
        <v>#N/A</v>
      </c>
      <c r="AO135" s="32" t="e">
        <f>VLOOKUP(C135,[2]SISMED!$C$2:$W$141,18,FALSE)</f>
        <v>#N/A</v>
      </c>
      <c r="AP135" s="32" t="e">
        <f>VLOOKUP(C135,[2]SISMED!$C$2:$W$141,19,FALSE)</f>
        <v>#N/A</v>
      </c>
      <c r="AQ135" s="32" t="e">
        <f>VLOOKUP(C135,[2]SISMED!$C$2:$W$141,20,FALSE)</f>
        <v>#N/A</v>
      </c>
      <c r="AR135" s="32" t="e">
        <f>VLOOKUP(C135,[2]SISMED!$C$2:$W$141,21,FALSE)</f>
        <v>#N/A</v>
      </c>
      <c r="AS135" s="21" t="e">
        <f t="shared" si="2"/>
        <v>#N/A</v>
      </c>
    </row>
    <row r="136" spans="1:45" ht="15.6" thickBot="1" x14ac:dyDescent="0.35">
      <c r="A136" s="8">
        <v>1612</v>
      </c>
      <c r="B136" s="7" t="s">
        <v>30</v>
      </c>
      <c r="C136" s="20">
        <v>353</v>
      </c>
      <c r="D136" s="7" t="s">
        <v>226</v>
      </c>
      <c r="E136" s="11" t="str">
        <f>VLOOKUP(C136,[1]Hoja1!$C$4:$E$487,3,FALSE)</f>
        <v>I-1</v>
      </c>
      <c r="F136" s="9">
        <v>1</v>
      </c>
      <c r="G136" s="6">
        <v>1</v>
      </c>
      <c r="H136" s="24">
        <v>0</v>
      </c>
      <c r="I136" s="10">
        <v>1</v>
      </c>
      <c r="J136" s="9">
        <v>1</v>
      </c>
      <c r="K136" s="6">
        <v>1</v>
      </c>
      <c r="L136" s="6">
        <v>1</v>
      </c>
      <c r="M136" s="6">
        <v>1</v>
      </c>
      <c r="N136" s="26">
        <v>1</v>
      </c>
      <c r="O136" s="10">
        <v>1</v>
      </c>
      <c r="P136" s="9">
        <v>1</v>
      </c>
      <c r="Q136" s="6">
        <v>1</v>
      </c>
      <c r="R136" s="6">
        <v>1</v>
      </c>
      <c r="S136" s="6">
        <v>1</v>
      </c>
      <c r="T136" s="6">
        <v>1</v>
      </c>
      <c r="U136" s="6">
        <v>1</v>
      </c>
      <c r="V136" s="24">
        <v>1</v>
      </c>
      <c r="W136" s="6">
        <v>1</v>
      </c>
      <c r="X136" s="29">
        <v>0</v>
      </c>
      <c r="Y136" s="31">
        <v>100</v>
      </c>
      <c r="Z136" s="21">
        <f>VLOOKUP(C136,[2]SISMED!$C$2:$W$141,3,FALSE)</f>
        <v>1</v>
      </c>
      <c r="AA136" s="32">
        <f>VLOOKUP(C136,[2]SISMED!$C$2:$W$141,4,FALSE)</f>
        <v>1</v>
      </c>
      <c r="AB136" s="32">
        <f>VLOOKUP(C136,[2]SISMED!$C$2:$W$141,5,FALSE)</f>
        <v>1</v>
      </c>
      <c r="AC136" s="32">
        <f>VLOOKUP(C136,[2]SISMED!$C$2:$W$141,6,FALSE)</f>
        <v>1</v>
      </c>
      <c r="AD136" s="32">
        <f>VLOOKUP(C136,[2]SISMED!$C$2:$W$141,7,FALSE)</f>
        <v>1</v>
      </c>
      <c r="AE136" s="32">
        <f>VLOOKUP(C136,[2]SISMED!$C$2:$W$141,8,FALSE)</f>
        <v>1</v>
      </c>
      <c r="AF136" s="32">
        <f>VLOOKUP(C136,[2]SISMED!$C$2:$W$141,9,FALSE)</f>
        <v>1</v>
      </c>
      <c r="AG136" s="32">
        <f>VLOOKUP(C136,[2]SISMED!$C$2:$W$141,10,FALSE)</f>
        <v>1</v>
      </c>
      <c r="AH136" s="32">
        <f>VLOOKUP(C136,[2]SISMED!$C$2:$W$141,11,FALSE)</f>
        <v>1</v>
      </c>
      <c r="AI136" s="32">
        <f>VLOOKUP(C136,[2]SISMED!$C$2:$W$141,12,FALSE)</f>
        <v>1</v>
      </c>
      <c r="AJ136" s="32">
        <f>VLOOKUP(C136,[2]SISMED!$C$2:$W$141,13,FALSE)</f>
        <v>1</v>
      </c>
      <c r="AK136" s="32">
        <f>VLOOKUP(C136,[2]SISMED!$C$2:$W$141,14,FALSE)</f>
        <v>1</v>
      </c>
      <c r="AL136" s="32">
        <f>VLOOKUP(C136,[2]SISMED!$C$2:$W$141,15,FALSE)</f>
        <v>1</v>
      </c>
      <c r="AM136" s="32">
        <f>VLOOKUP(C136,[2]SISMED!$C$2:$W$141,16,FALSE)</f>
        <v>1</v>
      </c>
      <c r="AN136" s="32">
        <f>VLOOKUP(C136,[2]SISMED!$C$2:$W$141,17,FALSE)</f>
        <v>0</v>
      </c>
      <c r="AO136" s="32">
        <f>VLOOKUP(C136,[2]SISMED!$C$2:$W$141,18,FALSE)</f>
        <v>1</v>
      </c>
      <c r="AP136" s="32">
        <f>VLOOKUP(C136,[2]SISMED!$C$2:$W$141,19,FALSE)</f>
        <v>1</v>
      </c>
      <c r="AQ136" s="32">
        <f>VLOOKUP(C136,[2]SISMED!$C$2:$W$141,20,FALSE)</f>
        <v>16</v>
      </c>
      <c r="AR136" s="32">
        <f>VLOOKUP(C136,[2]SISMED!$C$2:$W$141,21,FALSE)</f>
        <v>100</v>
      </c>
      <c r="AS136" s="21" t="str">
        <f t="shared" si="2"/>
        <v>CUMPLE</v>
      </c>
    </row>
    <row r="137" spans="1:45" ht="15.6" thickBot="1" x14ac:dyDescent="0.35">
      <c r="A137" s="8">
        <v>1612</v>
      </c>
      <c r="B137" s="7" t="s">
        <v>30</v>
      </c>
      <c r="C137" s="20">
        <v>342</v>
      </c>
      <c r="D137" s="7" t="s">
        <v>225</v>
      </c>
      <c r="E137" s="11" t="str">
        <f>VLOOKUP(C137,[1]Hoja1!$C$4:$E$487,3,FALSE)</f>
        <v>I-2</v>
      </c>
      <c r="F137" s="9">
        <v>1</v>
      </c>
      <c r="G137" s="6">
        <v>1</v>
      </c>
      <c r="H137" s="24">
        <v>0</v>
      </c>
      <c r="I137" s="10">
        <v>1</v>
      </c>
      <c r="J137" s="9">
        <v>1</v>
      </c>
      <c r="K137" s="6">
        <v>1</v>
      </c>
      <c r="L137" s="6">
        <v>1</v>
      </c>
      <c r="M137" s="6">
        <v>1</v>
      </c>
      <c r="N137" s="26">
        <v>1</v>
      </c>
      <c r="O137" s="10">
        <v>1</v>
      </c>
      <c r="P137" s="9">
        <v>1</v>
      </c>
      <c r="Q137" s="6">
        <v>1</v>
      </c>
      <c r="R137" s="6">
        <v>1</v>
      </c>
      <c r="S137" s="6">
        <v>1</v>
      </c>
      <c r="T137" s="6">
        <v>1</v>
      </c>
      <c r="U137" s="6">
        <v>1</v>
      </c>
      <c r="V137" s="24">
        <v>1</v>
      </c>
      <c r="W137" s="6">
        <v>1</v>
      </c>
      <c r="X137" s="29">
        <v>0</v>
      </c>
      <c r="Y137" s="31">
        <v>100</v>
      </c>
      <c r="Z137" s="21">
        <f>VLOOKUP(C137,[2]SISMED!$C$2:$W$141,3,FALSE)</f>
        <v>1</v>
      </c>
      <c r="AA137" s="32">
        <f>VLOOKUP(C137,[2]SISMED!$C$2:$W$141,4,FALSE)</f>
        <v>1</v>
      </c>
      <c r="AB137" s="32">
        <f>VLOOKUP(C137,[2]SISMED!$C$2:$W$141,5,FALSE)</f>
        <v>1</v>
      </c>
      <c r="AC137" s="32">
        <f>VLOOKUP(C137,[2]SISMED!$C$2:$W$141,6,FALSE)</f>
        <v>1</v>
      </c>
      <c r="AD137" s="32">
        <f>VLOOKUP(C137,[2]SISMED!$C$2:$W$141,7,FALSE)</f>
        <v>1</v>
      </c>
      <c r="AE137" s="32">
        <f>VLOOKUP(C137,[2]SISMED!$C$2:$W$141,8,FALSE)</f>
        <v>1</v>
      </c>
      <c r="AF137" s="32">
        <f>VLOOKUP(C137,[2]SISMED!$C$2:$W$141,9,FALSE)</f>
        <v>1</v>
      </c>
      <c r="AG137" s="32">
        <f>VLOOKUP(C137,[2]SISMED!$C$2:$W$141,10,FALSE)</f>
        <v>1</v>
      </c>
      <c r="AH137" s="32">
        <f>VLOOKUP(C137,[2]SISMED!$C$2:$W$141,11,FALSE)</f>
        <v>1</v>
      </c>
      <c r="AI137" s="32">
        <f>VLOOKUP(C137,[2]SISMED!$C$2:$W$141,12,FALSE)</f>
        <v>1</v>
      </c>
      <c r="AJ137" s="32">
        <f>VLOOKUP(C137,[2]SISMED!$C$2:$W$141,13,FALSE)</f>
        <v>1</v>
      </c>
      <c r="AK137" s="32">
        <f>VLOOKUP(C137,[2]SISMED!$C$2:$W$141,14,FALSE)</f>
        <v>1</v>
      </c>
      <c r="AL137" s="32">
        <f>VLOOKUP(C137,[2]SISMED!$C$2:$W$141,15,FALSE)</f>
        <v>1</v>
      </c>
      <c r="AM137" s="32">
        <f>VLOOKUP(C137,[2]SISMED!$C$2:$W$141,16,FALSE)</f>
        <v>1</v>
      </c>
      <c r="AN137" s="32">
        <f>VLOOKUP(C137,[2]SISMED!$C$2:$W$141,17,FALSE)</f>
        <v>0</v>
      </c>
      <c r="AO137" s="32">
        <f>VLOOKUP(C137,[2]SISMED!$C$2:$W$141,18,FALSE)</f>
        <v>1</v>
      </c>
      <c r="AP137" s="32">
        <f>VLOOKUP(C137,[2]SISMED!$C$2:$W$141,19,FALSE)</f>
        <v>1</v>
      </c>
      <c r="AQ137" s="32">
        <f>VLOOKUP(C137,[2]SISMED!$C$2:$W$141,20,FALSE)</f>
        <v>16</v>
      </c>
      <c r="AR137" s="32">
        <f>VLOOKUP(C137,[2]SISMED!$C$2:$W$141,21,FALSE)</f>
        <v>100</v>
      </c>
      <c r="AS137" s="21" t="str">
        <f t="shared" si="2"/>
        <v>CUMPLE</v>
      </c>
    </row>
    <row r="138" spans="1:45" ht="15.6" hidden="1" thickBot="1" x14ac:dyDescent="0.35">
      <c r="A138" s="8">
        <v>1612</v>
      </c>
      <c r="B138" s="7" t="s">
        <v>30</v>
      </c>
      <c r="C138" s="20">
        <v>18654</v>
      </c>
      <c r="D138" s="7" t="s">
        <v>224</v>
      </c>
      <c r="E138" s="13"/>
      <c r="F138" s="9">
        <v>0</v>
      </c>
      <c r="G138" s="6">
        <v>0</v>
      </c>
      <c r="H138" s="6">
        <v>0</v>
      </c>
      <c r="I138" s="10">
        <v>0</v>
      </c>
      <c r="J138" s="9">
        <v>0</v>
      </c>
      <c r="K138" s="6">
        <v>0</v>
      </c>
      <c r="L138" s="6">
        <v>0</v>
      </c>
      <c r="M138" s="6">
        <v>0</v>
      </c>
      <c r="N138" s="6">
        <v>0</v>
      </c>
      <c r="O138" s="10">
        <v>0</v>
      </c>
      <c r="P138" s="9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30">
        <v>0</v>
      </c>
      <c r="Y138" s="31">
        <v>0</v>
      </c>
      <c r="Z138" s="21" t="e">
        <f>VLOOKUP(C138,[2]SISMED!$C$2:$W$141,3,FALSE)</f>
        <v>#N/A</v>
      </c>
      <c r="AA138" s="32" t="e">
        <f>VLOOKUP(C138,[2]SISMED!$C$2:$W$141,4,FALSE)</f>
        <v>#N/A</v>
      </c>
      <c r="AB138" s="32" t="e">
        <f>VLOOKUP(C138,[2]SISMED!$C$2:$W$141,5,FALSE)</f>
        <v>#N/A</v>
      </c>
      <c r="AC138" s="32" t="e">
        <f>VLOOKUP(C138,[2]SISMED!$C$2:$W$141,6,FALSE)</f>
        <v>#N/A</v>
      </c>
      <c r="AD138" s="32" t="e">
        <f>VLOOKUP(C138,[2]SISMED!$C$2:$W$141,7,FALSE)</f>
        <v>#N/A</v>
      </c>
      <c r="AE138" s="32" t="e">
        <f>VLOOKUP(C138,[2]SISMED!$C$2:$W$141,8,FALSE)</f>
        <v>#N/A</v>
      </c>
      <c r="AF138" s="32" t="e">
        <f>VLOOKUP(C138,[2]SISMED!$C$2:$W$141,9,FALSE)</f>
        <v>#N/A</v>
      </c>
      <c r="AG138" s="32" t="e">
        <f>VLOOKUP(C138,[2]SISMED!$C$2:$W$141,10,FALSE)</f>
        <v>#N/A</v>
      </c>
      <c r="AH138" s="32" t="e">
        <f>VLOOKUP(C138,[2]SISMED!$C$2:$W$141,11,FALSE)</f>
        <v>#N/A</v>
      </c>
      <c r="AI138" s="32" t="e">
        <f>VLOOKUP(C138,[2]SISMED!$C$2:$W$141,12,FALSE)</f>
        <v>#N/A</v>
      </c>
      <c r="AJ138" s="32" t="e">
        <f>VLOOKUP(C138,[2]SISMED!$C$2:$W$141,13,FALSE)</f>
        <v>#N/A</v>
      </c>
      <c r="AK138" s="32" t="e">
        <f>VLOOKUP(C138,[2]SISMED!$C$2:$W$141,14,FALSE)</f>
        <v>#N/A</v>
      </c>
      <c r="AL138" s="32" t="e">
        <f>VLOOKUP(C138,[2]SISMED!$C$2:$W$141,15,FALSE)</f>
        <v>#N/A</v>
      </c>
      <c r="AM138" s="32" t="e">
        <f>VLOOKUP(C138,[2]SISMED!$C$2:$W$141,16,FALSE)</f>
        <v>#N/A</v>
      </c>
      <c r="AN138" s="32" t="e">
        <f>VLOOKUP(C138,[2]SISMED!$C$2:$W$141,17,FALSE)</f>
        <v>#N/A</v>
      </c>
      <c r="AO138" s="32" t="e">
        <f>VLOOKUP(C138,[2]SISMED!$C$2:$W$141,18,FALSE)</f>
        <v>#N/A</v>
      </c>
      <c r="AP138" s="32" t="e">
        <f>VLOOKUP(C138,[2]SISMED!$C$2:$W$141,19,FALSE)</f>
        <v>#N/A</v>
      </c>
      <c r="AQ138" s="32" t="e">
        <f>VLOOKUP(C138,[2]SISMED!$C$2:$W$141,20,FALSE)</f>
        <v>#N/A</v>
      </c>
      <c r="AR138" s="32" t="e">
        <f>VLOOKUP(C138,[2]SISMED!$C$2:$W$141,21,FALSE)</f>
        <v>#N/A</v>
      </c>
      <c r="AS138" s="21" t="e">
        <f t="shared" si="2"/>
        <v>#N/A</v>
      </c>
    </row>
    <row r="139" spans="1:45" ht="15.6" hidden="1" thickBot="1" x14ac:dyDescent="0.35">
      <c r="A139" s="8">
        <v>1612</v>
      </c>
      <c r="B139" s="7" t="s">
        <v>30</v>
      </c>
      <c r="C139" s="20">
        <v>18650</v>
      </c>
      <c r="D139" s="7" t="s">
        <v>223</v>
      </c>
      <c r="E139" s="13"/>
      <c r="F139" s="9">
        <v>0</v>
      </c>
      <c r="G139" s="6">
        <v>0</v>
      </c>
      <c r="H139" s="6">
        <v>0</v>
      </c>
      <c r="I139" s="10">
        <v>0</v>
      </c>
      <c r="J139" s="9">
        <v>0</v>
      </c>
      <c r="K139" s="6">
        <v>0</v>
      </c>
      <c r="L139" s="6">
        <v>0</v>
      </c>
      <c r="M139" s="6">
        <v>0</v>
      </c>
      <c r="N139" s="6">
        <v>0</v>
      </c>
      <c r="O139" s="10">
        <v>0</v>
      </c>
      <c r="P139" s="9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30">
        <v>0</v>
      </c>
      <c r="Y139" s="31">
        <v>0</v>
      </c>
      <c r="Z139" s="21" t="e">
        <f>VLOOKUP(C139,[2]SISMED!$C$2:$W$141,3,FALSE)</f>
        <v>#N/A</v>
      </c>
      <c r="AA139" s="32" t="e">
        <f>VLOOKUP(C139,[2]SISMED!$C$2:$W$141,4,FALSE)</f>
        <v>#N/A</v>
      </c>
      <c r="AB139" s="32" t="e">
        <f>VLOOKUP(C139,[2]SISMED!$C$2:$W$141,5,FALSE)</f>
        <v>#N/A</v>
      </c>
      <c r="AC139" s="32" t="e">
        <f>VLOOKUP(C139,[2]SISMED!$C$2:$W$141,6,FALSE)</f>
        <v>#N/A</v>
      </c>
      <c r="AD139" s="32" t="e">
        <f>VLOOKUP(C139,[2]SISMED!$C$2:$W$141,7,FALSE)</f>
        <v>#N/A</v>
      </c>
      <c r="AE139" s="32" t="e">
        <f>VLOOKUP(C139,[2]SISMED!$C$2:$W$141,8,FALSE)</f>
        <v>#N/A</v>
      </c>
      <c r="AF139" s="32" t="e">
        <f>VLOOKUP(C139,[2]SISMED!$C$2:$W$141,9,FALSE)</f>
        <v>#N/A</v>
      </c>
      <c r="AG139" s="32" t="e">
        <f>VLOOKUP(C139,[2]SISMED!$C$2:$W$141,10,FALSE)</f>
        <v>#N/A</v>
      </c>
      <c r="AH139" s="32" t="e">
        <f>VLOOKUP(C139,[2]SISMED!$C$2:$W$141,11,FALSE)</f>
        <v>#N/A</v>
      </c>
      <c r="AI139" s="32" t="e">
        <f>VLOOKUP(C139,[2]SISMED!$C$2:$W$141,12,FALSE)</f>
        <v>#N/A</v>
      </c>
      <c r="AJ139" s="32" t="e">
        <f>VLOOKUP(C139,[2]SISMED!$C$2:$W$141,13,FALSE)</f>
        <v>#N/A</v>
      </c>
      <c r="AK139" s="32" t="e">
        <f>VLOOKUP(C139,[2]SISMED!$C$2:$W$141,14,FALSE)</f>
        <v>#N/A</v>
      </c>
      <c r="AL139" s="32" t="e">
        <f>VLOOKUP(C139,[2]SISMED!$C$2:$W$141,15,FALSE)</f>
        <v>#N/A</v>
      </c>
      <c r="AM139" s="32" t="e">
        <f>VLOOKUP(C139,[2]SISMED!$C$2:$W$141,16,FALSE)</f>
        <v>#N/A</v>
      </c>
      <c r="AN139" s="32" t="e">
        <f>VLOOKUP(C139,[2]SISMED!$C$2:$W$141,17,FALSE)</f>
        <v>#N/A</v>
      </c>
      <c r="AO139" s="32" t="e">
        <f>VLOOKUP(C139,[2]SISMED!$C$2:$W$141,18,FALSE)</f>
        <v>#N/A</v>
      </c>
      <c r="AP139" s="32" t="e">
        <f>VLOOKUP(C139,[2]SISMED!$C$2:$W$141,19,FALSE)</f>
        <v>#N/A</v>
      </c>
      <c r="AQ139" s="32" t="e">
        <f>VLOOKUP(C139,[2]SISMED!$C$2:$W$141,20,FALSE)</f>
        <v>#N/A</v>
      </c>
      <c r="AR139" s="32" t="e">
        <f>VLOOKUP(C139,[2]SISMED!$C$2:$W$141,21,FALSE)</f>
        <v>#N/A</v>
      </c>
      <c r="AS139" s="21" t="e">
        <f t="shared" si="2"/>
        <v>#N/A</v>
      </c>
    </row>
    <row r="140" spans="1:45" ht="15.6" hidden="1" thickBot="1" x14ac:dyDescent="0.35">
      <c r="A140" s="8">
        <v>1612</v>
      </c>
      <c r="B140" s="7" t="s">
        <v>30</v>
      </c>
      <c r="C140" s="20">
        <v>340</v>
      </c>
      <c r="D140" s="7" t="s">
        <v>222</v>
      </c>
      <c r="E140" s="11" t="str">
        <f>VLOOKUP(C140,[1]Hoja1!$C$4:$E$487,3,FALSE)</f>
        <v>II-1</v>
      </c>
      <c r="F140" s="9">
        <v>0</v>
      </c>
      <c r="G140" s="6">
        <v>1</v>
      </c>
      <c r="H140" s="24">
        <v>0</v>
      </c>
      <c r="I140" s="10">
        <v>0</v>
      </c>
      <c r="J140" s="9">
        <v>1</v>
      </c>
      <c r="K140" s="6">
        <v>1</v>
      </c>
      <c r="L140" s="6">
        <v>1</v>
      </c>
      <c r="M140" s="6">
        <v>1</v>
      </c>
      <c r="N140" s="26">
        <v>1</v>
      </c>
      <c r="O140" s="10">
        <v>1</v>
      </c>
      <c r="P140" s="9">
        <v>1</v>
      </c>
      <c r="Q140" s="6">
        <v>1</v>
      </c>
      <c r="R140" s="6">
        <v>1</v>
      </c>
      <c r="S140" s="6">
        <v>1</v>
      </c>
      <c r="T140" s="6">
        <v>1</v>
      </c>
      <c r="U140" s="6">
        <v>1</v>
      </c>
      <c r="V140" s="24">
        <v>1</v>
      </c>
      <c r="W140" s="6">
        <v>1</v>
      </c>
      <c r="X140" s="29">
        <v>1</v>
      </c>
      <c r="Y140" s="31">
        <v>83.3</v>
      </c>
      <c r="Z140" s="21" t="e">
        <f>VLOOKUP(C140,[2]SISMED!$C$2:$W$141,3,FALSE)</f>
        <v>#N/A</v>
      </c>
      <c r="AA140" s="32" t="e">
        <f>VLOOKUP(C140,[2]SISMED!$C$2:$W$141,4,FALSE)</f>
        <v>#N/A</v>
      </c>
      <c r="AB140" s="32" t="e">
        <f>VLOOKUP(C140,[2]SISMED!$C$2:$W$141,5,FALSE)</f>
        <v>#N/A</v>
      </c>
      <c r="AC140" s="32" t="e">
        <f>VLOOKUP(C140,[2]SISMED!$C$2:$W$141,6,FALSE)</f>
        <v>#N/A</v>
      </c>
      <c r="AD140" s="32" t="e">
        <f>VLOOKUP(C140,[2]SISMED!$C$2:$W$141,7,FALSE)</f>
        <v>#N/A</v>
      </c>
      <c r="AE140" s="32" t="e">
        <f>VLOOKUP(C140,[2]SISMED!$C$2:$W$141,8,FALSE)</f>
        <v>#N/A</v>
      </c>
      <c r="AF140" s="32" t="e">
        <f>VLOOKUP(C140,[2]SISMED!$C$2:$W$141,9,FALSE)</f>
        <v>#N/A</v>
      </c>
      <c r="AG140" s="32" t="e">
        <f>VLOOKUP(C140,[2]SISMED!$C$2:$W$141,10,FALSE)</f>
        <v>#N/A</v>
      </c>
      <c r="AH140" s="32" t="e">
        <f>VLOOKUP(C140,[2]SISMED!$C$2:$W$141,11,FALSE)</f>
        <v>#N/A</v>
      </c>
      <c r="AI140" s="32" t="e">
        <f>VLOOKUP(C140,[2]SISMED!$C$2:$W$141,12,FALSE)</f>
        <v>#N/A</v>
      </c>
      <c r="AJ140" s="32" t="e">
        <f>VLOOKUP(C140,[2]SISMED!$C$2:$W$141,13,FALSE)</f>
        <v>#N/A</v>
      </c>
      <c r="AK140" s="32" t="e">
        <f>VLOOKUP(C140,[2]SISMED!$C$2:$W$141,14,FALSE)</f>
        <v>#N/A</v>
      </c>
      <c r="AL140" s="32" t="e">
        <f>VLOOKUP(C140,[2]SISMED!$C$2:$W$141,15,FALSE)</f>
        <v>#N/A</v>
      </c>
      <c r="AM140" s="32" t="e">
        <f>VLOOKUP(C140,[2]SISMED!$C$2:$W$141,16,FALSE)</f>
        <v>#N/A</v>
      </c>
      <c r="AN140" s="32" t="e">
        <f>VLOOKUP(C140,[2]SISMED!$C$2:$W$141,17,FALSE)</f>
        <v>#N/A</v>
      </c>
      <c r="AO140" s="32" t="e">
        <f>VLOOKUP(C140,[2]SISMED!$C$2:$W$141,18,FALSE)</f>
        <v>#N/A</v>
      </c>
      <c r="AP140" s="32" t="e">
        <f>VLOOKUP(C140,[2]SISMED!$C$2:$W$141,19,FALSE)</f>
        <v>#N/A</v>
      </c>
      <c r="AQ140" s="32" t="e">
        <f>VLOOKUP(C140,[2]SISMED!$C$2:$W$141,20,FALSE)</f>
        <v>#N/A</v>
      </c>
      <c r="AR140" s="32" t="e">
        <f>VLOOKUP(C140,[2]SISMED!$C$2:$W$141,21,FALSE)</f>
        <v>#N/A</v>
      </c>
      <c r="AS140" s="21" t="e">
        <f t="shared" si="2"/>
        <v>#N/A</v>
      </c>
    </row>
    <row r="141" spans="1:45" ht="15.6" hidden="1" thickBot="1" x14ac:dyDescent="0.35">
      <c r="A141" s="8">
        <v>1612</v>
      </c>
      <c r="B141" s="7" t="s">
        <v>30</v>
      </c>
      <c r="C141" s="20">
        <v>18652</v>
      </c>
      <c r="D141" s="7" t="s">
        <v>221</v>
      </c>
      <c r="E141" s="13"/>
      <c r="F141" s="9">
        <v>0</v>
      </c>
      <c r="G141" s="6">
        <v>0</v>
      </c>
      <c r="H141" s="6">
        <v>0</v>
      </c>
      <c r="I141" s="10">
        <v>0</v>
      </c>
      <c r="J141" s="9">
        <v>0</v>
      </c>
      <c r="K141" s="6">
        <v>0</v>
      </c>
      <c r="L141" s="6">
        <v>0</v>
      </c>
      <c r="M141" s="6">
        <v>0</v>
      </c>
      <c r="N141" s="6">
        <v>0</v>
      </c>
      <c r="O141" s="10">
        <v>0</v>
      </c>
      <c r="P141" s="9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30">
        <v>0</v>
      </c>
      <c r="Y141" s="31">
        <v>0</v>
      </c>
      <c r="Z141" s="21" t="e">
        <f>VLOOKUP(C141,[2]SISMED!$C$2:$W$141,3,FALSE)</f>
        <v>#N/A</v>
      </c>
      <c r="AA141" s="32" t="e">
        <f>VLOOKUP(C141,[2]SISMED!$C$2:$W$141,4,FALSE)</f>
        <v>#N/A</v>
      </c>
      <c r="AB141" s="32" t="e">
        <f>VLOOKUP(C141,[2]SISMED!$C$2:$W$141,5,FALSE)</f>
        <v>#N/A</v>
      </c>
      <c r="AC141" s="32" t="e">
        <f>VLOOKUP(C141,[2]SISMED!$C$2:$W$141,6,FALSE)</f>
        <v>#N/A</v>
      </c>
      <c r="AD141" s="32" t="e">
        <f>VLOOKUP(C141,[2]SISMED!$C$2:$W$141,7,FALSE)</f>
        <v>#N/A</v>
      </c>
      <c r="AE141" s="32" t="e">
        <f>VLOOKUP(C141,[2]SISMED!$C$2:$W$141,8,FALSE)</f>
        <v>#N/A</v>
      </c>
      <c r="AF141" s="32" t="e">
        <f>VLOOKUP(C141,[2]SISMED!$C$2:$W$141,9,FALSE)</f>
        <v>#N/A</v>
      </c>
      <c r="AG141" s="32" t="e">
        <f>VLOOKUP(C141,[2]SISMED!$C$2:$W$141,10,FALSE)</f>
        <v>#N/A</v>
      </c>
      <c r="AH141" s="32" t="e">
        <f>VLOOKUP(C141,[2]SISMED!$C$2:$W$141,11,FALSE)</f>
        <v>#N/A</v>
      </c>
      <c r="AI141" s="32" t="e">
        <f>VLOOKUP(C141,[2]SISMED!$C$2:$W$141,12,FALSE)</f>
        <v>#N/A</v>
      </c>
      <c r="AJ141" s="32" t="e">
        <f>VLOOKUP(C141,[2]SISMED!$C$2:$W$141,13,FALSE)</f>
        <v>#N/A</v>
      </c>
      <c r="AK141" s="32" t="e">
        <f>VLOOKUP(C141,[2]SISMED!$C$2:$W$141,14,FALSE)</f>
        <v>#N/A</v>
      </c>
      <c r="AL141" s="32" t="e">
        <f>VLOOKUP(C141,[2]SISMED!$C$2:$W$141,15,FALSE)</f>
        <v>#N/A</v>
      </c>
      <c r="AM141" s="32" t="e">
        <f>VLOOKUP(C141,[2]SISMED!$C$2:$W$141,16,FALSE)</f>
        <v>#N/A</v>
      </c>
      <c r="AN141" s="32" t="e">
        <f>VLOOKUP(C141,[2]SISMED!$C$2:$W$141,17,FALSE)</f>
        <v>#N/A</v>
      </c>
      <c r="AO141" s="32" t="e">
        <f>VLOOKUP(C141,[2]SISMED!$C$2:$W$141,18,FALSE)</f>
        <v>#N/A</v>
      </c>
      <c r="AP141" s="32" t="e">
        <f>VLOOKUP(C141,[2]SISMED!$C$2:$W$141,19,FALSE)</f>
        <v>#N/A</v>
      </c>
      <c r="AQ141" s="32" t="e">
        <f>VLOOKUP(C141,[2]SISMED!$C$2:$W$141,20,FALSE)</f>
        <v>#N/A</v>
      </c>
      <c r="AR141" s="32" t="e">
        <f>VLOOKUP(C141,[2]SISMED!$C$2:$W$141,21,FALSE)</f>
        <v>#N/A</v>
      </c>
      <c r="AS141" s="21" t="e">
        <f t="shared" si="2"/>
        <v>#N/A</v>
      </c>
    </row>
    <row r="142" spans="1:45" ht="15.6" hidden="1" thickBot="1" x14ac:dyDescent="0.35">
      <c r="A142" s="8">
        <v>1612</v>
      </c>
      <c r="B142" s="7" t="s">
        <v>30</v>
      </c>
      <c r="C142" s="20">
        <v>18638</v>
      </c>
      <c r="D142" s="7" t="s">
        <v>220</v>
      </c>
      <c r="E142" s="13"/>
      <c r="F142" s="9">
        <v>0</v>
      </c>
      <c r="G142" s="6">
        <v>0</v>
      </c>
      <c r="H142" s="6">
        <v>0</v>
      </c>
      <c r="I142" s="10">
        <v>0</v>
      </c>
      <c r="J142" s="9">
        <v>0</v>
      </c>
      <c r="K142" s="6">
        <v>0</v>
      </c>
      <c r="L142" s="6">
        <v>0</v>
      </c>
      <c r="M142" s="6">
        <v>0</v>
      </c>
      <c r="N142" s="6">
        <v>0</v>
      </c>
      <c r="O142" s="10">
        <v>0</v>
      </c>
      <c r="P142" s="9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30">
        <v>0</v>
      </c>
      <c r="Y142" s="31">
        <v>0</v>
      </c>
      <c r="Z142" s="21" t="e">
        <f>VLOOKUP(C142,[2]SISMED!$C$2:$W$141,3,FALSE)</f>
        <v>#N/A</v>
      </c>
      <c r="AA142" s="32" t="e">
        <f>VLOOKUP(C142,[2]SISMED!$C$2:$W$141,4,FALSE)</f>
        <v>#N/A</v>
      </c>
      <c r="AB142" s="32" t="e">
        <f>VLOOKUP(C142,[2]SISMED!$C$2:$W$141,5,FALSE)</f>
        <v>#N/A</v>
      </c>
      <c r="AC142" s="32" t="e">
        <f>VLOOKUP(C142,[2]SISMED!$C$2:$W$141,6,FALSE)</f>
        <v>#N/A</v>
      </c>
      <c r="AD142" s="32" t="e">
        <f>VLOOKUP(C142,[2]SISMED!$C$2:$W$141,7,FALSE)</f>
        <v>#N/A</v>
      </c>
      <c r="AE142" s="32" t="e">
        <f>VLOOKUP(C142,[2]SISMED!$C$2:$W$141,8,FALSE)</f>
        <v>#N/A</v>
      </c>
      <c r="AF142" s="32" t="e">
        <f>VLOOKUP(C142,[2]SISMED!$C$2:$W$141,9,FALSE)</f>
        <v>#N/A</v>
      </c>
      <c r="AG142" s="32" t="e">
        <f>VLOOKUP(C142,[2]SISMED!$C$2:$W$141,10,FALSE)</f>
        <v>#N/A</v>
      </c>
      <c r="AH142" s="32" t="e">
        <f>VLOOKUP(C142,[2]SISMED!$C$2:$W$141,11,FALSE)</f>
        <v>#N/A</v>
      </c>
      <c r="AI142" s="32" t="e">
        <f>VLOOKUP(C142,[2]SISMED!$C$2:$W$141,12,FALSE)</f>
        <v>#N/A</v>
      </c>
      <c r="AJ142" s="32" t="e">
        <f>VLOOKUP(C142,[2]SISMED!$C$2:$W$141,13,FALSE)</f>
        <v>#N/A</v>
      </c>
      <c r="AK142" s="32" t="e">
        <f>VLOOKUP(C142,[2]SISMED!$C$2:$W$141,14,FALSE)</f>
        <v>#N/A</v>
      </c>
      <c r="AL142" s="32" t="e">
        <f>VLOOKUP(C142,[2]SISMED!$C$2:$W$141,15,FALSE)</f>
        <v>#N/A</v>
      </c>
      <c r="AM142" s="32" t="e">
        <f>VLOOKUP(C142,[2]SISMED!$C$2:$W$141,16,FALSE)</f>
        <v>#N/A</v>
      </c>
      <c r="AN142" s="32" t="e">
        <f>VLOOKUP(C142,[2]SISMED!$C$2:$W$141,17,FALSE)</f>
        <v>#N/A</v>
      </c>
      <c r="AO142" s="32" t="e">
        <f>VLOOKUP(C142,[2]SISMED!$C$2:$W$141,18,FALSE)</f>
        <v>#N/A</v>
      </c>
      <c r="AP142" s="32" t="e">
        <f>VLOOKUP(C142,[2]SISMED!$C$2:$W$141,19,FALSE)</f>
        <v>#N/A</v>
      </c>
      <c r="AQ142" s="32" t="e">
        <f>VLOOKUP(C142,[2]SISMED!$C$2:$W$141,20,FALSE)</f>
        <v>#N/A</v>
      </c>
      <c r="AR142" s="32" t="e">
        <f>VLOOKUP(C142,[2]SISMED!$C$2:$W$141,21,FALSE)</f>
        <v>#N/A</v>
      </c>
      <c r="AS142" s="21" t="e">
        <f t="shared" si="2"/>
        <v>#N/A</v>
      </c>
    </row>
    <row r="143" spans="1:45" ht="15.6" thickBot="1" x14ac:dyDescent="0.35">
      <c r="A143" s="8">
        <v>1612</v>
      </c>
      <c r="B143" s="7" t="s">
        <v>30</v>
      </c>
      <c r="C143" s="20">
        <v>349</v>
      </c>
      <c r="D143" s="7" t="s">
        <v>219</v>
      </c>
      <c r="E143" s="11" t="str">
        <f>VLOOKUP(C143,[1]Hoja1!$C$4:$E$487,3,FALSE)</f>
        <v>I-2</v>
      </c>
      <c r="F143" s="9">
        <v>1</v>
      </c>
      <c r="G143" s="6">
        <v>1</v>
      </c>
      <c r="H143" s="24">
        <v>0</v>
      </c>
      <c r="I143" s="10">
        <v>1</v>
      </c>
      <c r="J143" s="9">
        <v>1</v>
      </c>
      <c r="K143" s="6">
        <v>1</v>
      </c>
      <c r="L143" s="6">
        <v>1</v>
      </c>
      <c r="M143" s="6">
        <v>1</v>
      </c>
      <c r="N143" s="26">
        <v>1</v>
      </c>
      <c r="O143" s="10">
        <v>1</v>
      </c>
      <c r="P143" s="9">
        <v>1</v>
      </c>
      <c r="Q143" s="6">
        <v>1</v>
      </c>
      <c r="R143" s="6">
        <v>1</v>
      </c>
      <c r="S143" s="6">
        <v>1</v>
      </c>
      <c r="T143" s="6">
        <v>1</v>
      </c>
      <c r="U143" s="6">
        <v>1</v>
      </c>
      <c r="V143" s="24">
        <v>1</v>
      </c>
      <c r="W143" s="6">
        <v>1</v>
      </c>
      <c r="X143" s="29">
        <v>0</v>
      </c>
      <c r="Y143" s="31">
        <v>100</v>
      </c>
      <c r="Z143" s="21">
        <f>VLOOKUP(C143,[2]SISMED!$C$2:$W$141,3,FALSE)</f>
        <v>1</v>
      </c>
      <c r="AA143" s="32">
        <f>VLOOKUP(C143,[2]SISMED!$C$2:$W$141,4,FALSE)</f>
        <v>1</v>
      </c>
      <c r="AB143" s="32">
        <f>VLOOKUP(C143,[2]SISMED!$C$2:$W$141,5,FALSE)</f>
        <v>1</v>
      </c>
      <c r="AC143" s="32">
        <f>VLOOKUP(C143,[2]SISMED!$C$2:$W$141,6,FALSE)</f>
        <v>1</v>
      </c>
      <c r="AD143" s="32">
        <f>VLOOKUP(C143,[2]SISMED!$C$2:$W$141,7,FALSE)</f>
        <v>1</v>
      </c>
      <c r="AE143" s="32">
        <f>VLOOKUP(C143,[2]SISMED!$C$2:$W$141,8,FALSE)</f>
        <v>1</v>
      </c>
      <c r="AF143" s="32">
        <f>VLOOKUP(C143,[2]SISMED!$C$2:$W$141,9,FALSE)</f>
        <v>1</v>
      </c>
      <c r="AG143" s="32">
        <f>VLOOKUP(C143,[2]SISMED!$C$2:$W$141,10,FALSE)</f>
        <v>1</v>
      </c>
      <c r="AH143" s="32">
        <f>VLOOKUP(C143,[2]SISMED!$C$2:$W$141,11,FALSE)</f>
        <v>1</v>
      </c>
      <c r="AI143" s="32">
        <f>VLOOKUP(C143,[2]SISMED!$C$2:$W$141,12,FALSE)</f>
        <v>1</v>
      </c>
      <c r="AJ143" s="32">
        <f>VLOOKUP(C143,[2]SISMED!$C$2:$W$141,13,FALSE)</f>
        <v>1</v>
      </c>
      <c r="AK143" s="32">
        <f>VLOOKUP(C143,[2]SISMED!$C$2:$W$141,14,FALSE)</f>
        <v>1</v>
      </c>
      <c r="AL143" s="32">
        <f>VLOOKUP(C143,[2]SISMED!$C$2:$W$141,15,FALSE)</f>
        <v>1</v>
      </c>
      <c r="AM143" s="32">
        <f>VLOOKUP(C143,[2]SISMED!$C$2:$W$141,16,FALSE)</f>
        <v>1</v>
      </c>
      <c r="AN143" s="32">
        <f>VLOOKUP(C143,[2]SISMED!$C$2:$W$141,17,FALSE)</f>
        <v>0</v>
      </c>
      <c r="AO143" s="32">
        <f>VLOOKUP(C143,[2]SISMED!$C$2:$W$141,18,FALSE)</f>
        <v>1</v>
      </c>
      <c r="AP143" s="32">
        <f>VLOOKUP(C143,[2]SISMED!$C$2:$W$141,19,FALSE)</f>
        <v>1</v>
      </c>
      <c r="AQ143" s="32">
        <f>VLOOKUP(C143,[2]SISMED!$C$2:$W$141,20,FALSE)</f>
        <v>16</v>
      </c>
      <c r="AR143" s="32">
        <f>VLOOKUP(C143,[2]SISMED!$C$2:$W$141,21,FALSE)</f>
        <v>100</v>
      </c>
      <c r="AS143" s="21" t="str">
        <f t="shared" si="2"/>
        <v>CUMPLE</v>
      </c>
    </row>
    <row r="144" spans="1:45" ht="15.6" hidden="1" thickBot="1" x14ac:dyDescent="0.35">
      <c r="A144" s="8">
        <v>1612</v>
      </c>
      <c r="B144" s="7" t="s">
        <v>30</v>
      </c>
      <c r="C144" s="20">
        <v>18647</v>
      </c>
      <c r="D144" s="7" t="s">
        <v>218</v>
      </c>
      <c r="E144" s="13"/>
      <c r="F144" s="9">
        <v>0</v>
      </c>
      <c r="G144" s="6">
        <v>0</v>
      </c>
      <c r="H144" s="6">
        <v>0</v>
      </c>
      <c r="I144" s="10">
        <v>0</v>
      </c>
      <c r="J144" s="9">
        <v>0</v>
      </c>
      <c r="K144" s="6">
        <v>0</v>
      </c>
      <c r="L144" s="6">
        <v>0</v>
      </c>
      <c r="M144" s="6">
        <v>0</v>
      </c>
      <c r="N144" s="6">
        <v>0</v>
      </c>
      <c r="O144" s="10">
        <v>0</v>
      </c>
      <c r="P144" s="9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30">
        <v>0</v>
      </c>
      <c r="Y144" s="31">
        <v>0</v>
      </c>
      <c r="Z144" s="21" t="e">
        <f>VLOOKUP(C144,[2]SISMED!$C$2:$W$141,3,FALSE)</f>
        <v>#N/A</v>
      </c>
      <c r="AA144" s="32" t="e">
        <f>VLOOKUP(C144,[2]SISMED!$C$2:$W$141,4,FALSE)</f>
        <v>#N/A</v>
      </c>
      <c r="AB144" s="32" t="e">
        <f>VLOOKUP(C144,[2]SISMED!$C$2:$W$141,5,FALSE)</f>
        <v>#N/A</v>
      </c>
      <c r="AC144" s="32" t="e">
        <f>VLOOKUP(C144,[2]SISMED!$C$2:$W$141,6,FALSE)</f>
        <v>#N/A</v>
      </c>
      <c r="AD144" s="32" t="e">
        <f>VLOOKUP(C144,[2]SISMED!$C$2:$W$141,7,FALSE)</f>
        <v>#N/A</v>
      </c>
      <c r="AE144" s="32" t="e">
        <f>VLOOKUP(C144,[2]SISMED!$C$2:$W$141,8,FALSE)</f>
        <v>#N/A</v>
      </c>
      <c r="AF144" s="32" t="e">
        <f>VLOOKUP(C144,[2]SISMED!$C$2:$W$141,9,FALSE)</f>
        <v>#N/A</v>
      </c>
      <c r="AG144" s="32" t="e">
        <f>VLOOKUP(C144,[2]SISMED!$C$2:$W$141,10,FALSE)</f>
        <v>#N/A</v>
      </c>
      <c r="AH144" s="32" t="e">
        <f>VLOOKUP(C144,[2]SISMED!$C$2:$W$141,11,FALSE)</f>
        <v>#N/A</v>
      </c>
      <c r="AI144" s="32" t="e">
        <f>VLOOKUP(C144,[2]SISMED!$C$2:$W$141,12,FALSE)</f>
        <v>#N/A</v>
      </c>
      <c r="AJ144" s="32" t="e">
        <f>VLOOKUP(C144,[2]SISMED!$C$2:$W$141,13,FALSE)</f>
        <v>#N/A</v>
      </c>
      <c r="AK144" s="32" t="e">
        <f>VLOOKUP(C144,[2]SISMED!$C$2:$W$141,14,FALSE)</f>
        <v>#N/A</v>
      </c>
      <c r="AL144" s="32" t="e">
        <f>VLOOKUP(C144,[2]SISMED!$C$2:$W$141,15,FALSE)</f>
        <v>#N/A</v>
      </c>
      <c r="AM144" s="32" t="e">
        <f>VLOOKUP(C144,[2]SISMED!$C$2:$W$141,16,FALSE)</f>
        <v>#N/A</v>
      </c>
      <c r="AN144" s="32" t="e">
        <f>VLOOKUP(C144,[2]SISMED!$C$2:$W$141,17,FALSE)</f>
        <v>#N/A</v>
      </c>
      <c r="AO144" s="32" t="e">
        <f>VLOOKUP(C144,[2]SISMED!$C$2:$W$141,18,FALSE)</f>
        <v>#N/A</v>
      </c>
      <c r="AP144" s="32" t="e">
        <f>VLOOKUP(C144,[2]SISMED!$C$2:$W$141,19,FALSE)</f>
        <v>#N/A</v>
      </c>
      <c r="AQ144" s="32" t="e">
        <f>VLOOKUP(C144,[2]SISMED!$C$2:$W$141,20,FALSE)</f>
        <v>#N/A</v>
      </c>
      <c r="AR144" s="32" t="e">
        <f>VLOOKUP(C144,[2]SISMED!$C$2:$W$141,21,FALSE)</f>
        <v>#N/A</v>
      </c>
      <c r="AS144" s="21" t="e">
        <f t="shared" si="2"/>
        <v>#N/A</v>
      </c>
    </row>
    <row r="145" spans="1:45" ht="15.6" hidden="1" thickBot="1" x14ac:dyDescent="0.35">
      <c r="A145" s="8">
        <v>1612</v>
      </c>
      <c r="B145" s="7" t="s">
        <v>30</v>
      </c>
      <c r="C145" s="20">
        <v>18640</v>
      </c>
      <c r="D145" s="7" t="s">
        <v>217</v>
      </c>
      <c r="E145" s="13"/>
      <c r="F145" s="9">
        <v>0</v>
      </c>
      <c r="G145" s="6">
        <v>0</v>
      </c>
      <c r="H145" s="6">
        <v>0</v>
      </c>
      <c r="I145" s="10">
        <v>0</v>
      </c>
      <c r="J145" s="9">
        <v>0</v>
      </c>
      <c r="K145" s="6">
        <v>0</v>
      </c>
      <c r="L145" s="6">
        <v>0</v>
      </c>
      <c r="M145" s="6">
        <v>0</v>
      </c>
      <c r="N145" s="6">
        <v>0</v>
      </c>
      <c r="O145" s="10">
        <v>0</v>
      </c>
      <c r="P145" s="9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30">
        <v>0</v>
      </c>
      <c r="Y145" s="31">
        <v>0</v>
      </c>
      <c r="Z145" s="21" t="e">
        <f>VLOOKUP(C145,[2]SISMED!$C$2:$W$141,3,FALSE)</f>
        <v>#N/A</v>
      </c>
      <c r="AA145" s="32" t="e">
        <f>VLOOKUP(C145,[2]SISMED!$C$2:$W$141,4,FALSE)</f>
        <v>#N/A</v>
      </c>
      <c r="AB145" s="32" t="e">
        <f>VLOOKUP(C145,[2]SISMED!$C$2:$W$141,5,FALSE)</f>
        <v>#N/A</v>
      </c>
      <c r="AC145" s="32" t="e">
        <f>VLOOKUP(C145,[2]SISMED!$C$2:$W$141,6,FALSE)</f>
        <v>#N/A</v>
      </c>
      <c r="AD145" s="32" t="e">
        <f>VLOOKUP(C145,[2]SISMED!$C$2:$W$141,7,FALSE)</f>
        <v>#N/A</v>
      </c>
      <c r="AE145" s="32" t="e">
        <f>VLOOKUP(C145,[2]SISMED!$C$2:$W$141,8,FALSE)</f>
        <v>#N/A</v>
      </c>
      <c r="AF145" s="32" t="e">
        <f>VLOOKUP(C145,[2]SISMED!$C$2:$W$141,9,FALSE)</f>
        <v>#N/A</v>
      </c>
      <c r="AG145" s="32" t="e">
        <f>VLOOKUP(C145,[2]SISMED!$C$2:$W$141,10,FALSE)</f>
        <v>#N/A</v>
      </c>
      <c r="AH145" s="32" t="e">
        <f>VLOOKUP(C145,[2]SISMED!$C$2:$W$141,11,FALSE)</f>
        <v>#N/A</v>
      </c>
      <c r="AI145" s="32" t="e">
        <f>VLOOKUP(C145,[2]SISMED!$C$2:$W$141,12,FALSE)</f>
        <v>#N/A</v>
      </c>
      <c r="AJ145" s="32" t="e">
        <f>VLOOKUP(C145,[2]SISMED!$C$2:$W$141,13,FALSE)</f>
        <v>#N/A</v>
      </c>
      <c r="AK145" s="32" t="e">
        <f>VLOOKUP(C145,[2]SISMED!$C$2:$W$141,14,FALSE)</f>
        <v>#N/A</v>
      </c>
      <c r="AL145" s="32" t="e">
        <f>VLOOKUP(C145,[2]SISMED!$C$2:$W$141,15,FALSE)</f>
        <v>#N/A</v>
      </c>
      <c r="AM145" s="32" t="e">
        <f>VLOOKUP(C145,[2]SISMED!$C$2:$W$141,16,FALSE)</f>
        <v>#N/A</v>
      </c>
      <c r="AN145" s="32" t="e">
        <f>VLOOKUP(C145,[2]SISMED!$C$2:$W$141,17,FALSE)</f>
        <v>#N/A</v>
      </c>
      <c r="AO145" s="32" t="e">
        <f>VLOOKUP(C145,[2]SISMED!$C$2:$W$141,18,FALSE)</f>
        <v>#N/A</v>
      </c>
      <c r="AP145" s="32" t="e">
        <f>VLOOKUP(C145,[2]SISMED!$C$2:$W$141,19,FALSE)</f>
        <v>#N/A</v>
      </c>
      <c r="AQ145" s="32" t="e">
        <f>VLOOKUP(C145,[2]SISMED!$C$2:$W$141,20,FALSE)</f>
        <v>#N/A</v>
      </c>
      <c r="AR145" s="32" t="e">
        <f>VLOOKUP(C145,[2]SISMED!$C$2:$W$141,21,FALSE)</f>
        <v>#N/A</v>
      </c>
      <c r="AS145" s="21" t="e">
        <f t="shared" si="2"/>
        <v>#N/A</v>
      </c>
    </row>
    <row r="146" spans="1:45" ht="15.6" hidden="1" thickBot="1" x14ac:dyDescent="0.35">
      <c r="A146" s="8">
        <v>1612</v>
      </c>
      <c r="B146" s="7" t="s">
        <v>30</v>
      </c>
      <c r="C146" s="20">
        <v>18648</v>
      </c>
      <c r="D146" s="7" t="s">
        <v>216</v>
      </c>
      <c r="E146" s="13"/>
      <c r="F146" s="9">
        <v>0</v>
      </c>
      <c r="G146" s="6">
        <v>0</v>
      </c>
      <c r="H146" s="6">
        <v>0</v>
      </c>
      <c r="I146" s="10">
        <v>0</v>
      </c>
      <c r="J146" s="9">
        <v>0</v>
      </c>
      <c r="K146" s="6">
        <v>0</v>
      </c>
      <c r="L146" s="6">
        <v>0</v>
      </c>
      <c r="M146" s="6">
        <v>0</v>
      </c>
      <c r="N146" s="6">
        <v>0</v>
      </c>
      <c r="O146" s="10">
        <v>0</v>
      </c>
      <c r="P146" s="9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30">
        <v>0</v>
      </c>
      <c r="Y146" s="31">
        <v>0</v>
      </c>
      <c r="Z146" s="21" t="e">
        <f>VLOOKUP(C146,[2]SISMED!$C$2:$W$141,3,FALSE)</f>
        <v>#N/A</v>
      </c>
      <c r="AA146" s="32" t="e">
        <f>VLOOKUP(C146,[2]SISMED!$C$2:$W$141,4,FALSE)</f>
        <v>#N/A</v>
      </c>
      <c r="AB146" s="32" t="e">
        <f>VLOOKUP(C146,[2]SISMED!$C$2:$W$141,5,FALSE)</f>
        <v>#N/A</v>
      </c>
      <c r="AC146" s="32" t="e">
        <f>VLOOKUP(C146,[2]SISMED!$C$2:$W$141,6,FALSE)</f>
        <v>#N/A</v>
      </c>
      <c r="AD146" s="32" t="e">
        <f>VLOOKUP(C146,[2]SISMED!$C$2:$W$141,7,FALSE)</f>
        <v>#N/A</v>
      </c>
      <c r="AE146" s="32" t="e">
        <f>VLOOKUP(C146,[2]SISMED!$C$2:$W$141,8,FALSE)</f>
        <v>#N/A</v>
      </c>
      <c r="AF146" s="32" t="e">
        <f>VLOOKUP(C146,[2]SISMED!$C$2:$W$141,9,FALSE)</f>
        <v>#N/A</v>
      </c>
      <c r="AG146" s="32" t="e">
        <f>VLOOKUP(C146,[2]SISMED!$C$2:$W$141,10,FALSE)</f>
        <v>#N/A</v>
      </c>
      <c r="AH146" s="32" t="e">
        <f>VLOOKUP(C146,[2]SISMED!$C$2:$W$141,11,FALSE)</f>
        <v>#N/A</v>
      </c>
      <c r="AI146" s="32" t="e">
        <f>VLOOKUP(C146,[2]SISMED!$C$2:$W$141,12,FALSE)</f>
        <v>#N/A</v>
      </c>
      <c r="AJ146" s="32" t="e">
        <f>VLOOKUP(C146,[2]SISMED!$C$2:$W$141,13,FALSE)</f>
        <v>#N/A</v>
      </c>
      <c r="AK146" s="32" t="e">
        <f>VLOOKUP(C146,[2]SISMED!$C$2:$W$141,14,FALSE)</f>
        <v>#N/A</v>
      </c>
      <c r="AL146" s="32" t="e">
        <f>VLOOKUP(C146,[2]SISMED!$C$2:$W$141,15,FALSE)</f>
        <v>#N/A</v>
      </c>
      <c r="AM146" s="32" t="e">
        <f>VLOOKUP(C146,[2]SISMED!$C$2:$W$141,16,FALSE)</f>
        <v>#N/A</v>
      </c>
      <c r="AN146" s="32" t="e">
        <f>VLOOKUP(C146,[2]SISMED!$C$2:$W$141,17,FALSE)</f>
        <v>#N/A</v>
      </c>
      <c r="AO146" s="32" t="e">
        <f>VLOOKUP(C146,[2]SISMED!$C$2:$W$141,18,FALSE)</f>
        <v>#N/A</v>
      </c>
      <c r="AP146" s="32" t="e">
        <f>VLOOKUP(C146,[2]SISMED!$C$2:$W$141,19,FALSE)</f>
        <v>#N/A</v>
      </c>
      <c r="AQ146" s="32" t="e">
        <f>VLOOKUP(C146,[2]SISMED!$C$2:$W$141,20,FALSE)</f>
        <v>#N/A</v>
      </c>
      <c r="AR146" s="32" t="e">
        <f>VLOOKUP(C146,[2]SISMED!$C$2:$W$141,21,FALSE)</f>
        <v>#N/A</v>
      </c>
      <c r="AS146" s="21" t="e">
        <f t="shared" si="2"/>
        <v>#N/A</v>
      </c>
    </row>
    <row r="147" spans="1:45" ht="15.6" hidden="1" thickBot="1" x14ac:dyDescent="0.35">
      <c r="A147" s="8">
        <v>1612</v>
      </c>
      <c r="B147" s="7" t="s">
        <v>30</v>
      </c>
      <c r="C147" s="20">
        <v>18657</v>
      </c>
      <c r="D147" s="7" t="s">
        <v>215</v>
      </c>
      <c r="E147" s="13"/>
      <c r="F147" s="9">
        <v>0</v>
      </c>
      <c r="G147" s="6">
        <v>0</v>
      </c>
      <c r="H147" s="6">
        <v>0</v>
      </c>
      <c r="I147" s="10">
        <v>0</v>
      </c>
      <c r="J147" s="9">
        <v>0</v>
      </c>
      <c r="K147" s="6">
        <v>0</v>
      </c>
      <c r="L147" s="6">
        <v>0</v>
      </c>
      <c r="M147" s="6">
        <v>0</v>
      </c>
      <c r="N147" s="6">
        <v>0</v>
      </c>
      <c r="O147" s="10">
        <v>0</v>
      </c>
      <c r="P147" s="9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30">
        <v>0</v>
      </c>
      <c r="Y147" s="31">
        <v>0</v>
      </c>
      <c r="Z147" s="21" t="e">
        <f>VLOOKUP(C147,[2]SISMED!$C$2:$W$141,3,FALSE)</f>
        <v>#N/A</v>
      </c>
      <c r="AA147" s="32" t="e">
        <f>VLOOKUP(C147,[2]SISMED!$C$2:$W$141,4,FALSE)</f>
        <v>#N/A</v>
      </c>
      <c r="AB147" s="32" t="e">
        <f>VLOOKUP(C147,[2]SISMED!$C$2:$W$141,5,FALSE)</f>
        <v>#N/A</v>
      </c>
      <c r="AC147" s="32" t="e">
        <f>VLOOKUP(C147,[2]SISMED!$C$2:$W$141,6,FALSE)</f>
        <v>#N/A</v>
      </c>
      <c r="AD147" s="32" t="e">
        <f>VLOOKUP(C147,[2]SISMED!$C$2:$W$141,7,FALSE)</f>
        <v>#N/A</v>
      </c>
      <c r="AE147" s="32" t="e">
        <f>VLOOKUP(C147,[2]SISMED!$C$2:$W$141,8,FALSE)</f>
        <v>#N/A</v>
      </c>
      <c r="AF147" s="32" t="e">
        <f>VLOOKUP(C147,[2]SISMED!$C$2:$W$141,9,FALSE)</f>
        <v>#N/A</v>
      </c>
      <c r="AG147" s="32" t="e">
        <f>VLOOKUP(C147,[2]SISMED!$C$2:$W$141,10,FALSE)</f>
        <v>#N/A</v>
      </c>
      <c r="AH147" s="32" t="e">
        <f>VLOOKUP(C147,[2]SISMED!$C$2:$W$141,11,FALSE)</f>
        <v>#N/A</v>
      </c>
      <c r="AI147" s="32" t="e">
        <f>VLOOKUP(C147,[2]SISMED!$C$2:$W$141,12,FALSE)</f>
        <v>#N/A</v>
      </c>
      <c r="AJ147" s="32" t="e">
        <f>VLOOKUP(C147,[2]SISMED!$C$2:$W$141,13,FALSE)</f>
        <v>#N/A</v>
      </c>
      <c r="AK147" s="32" t="e">
        <f>VLOOKUP(C147,[2]SISMED!$C$2:$W$141,14,FALSE)</f>
        <v>#N/A</v>
      </c>
      <c r="AL147" s="32" t="e">
        <f>VLOOKUP(C147,[2]SISMED!$C$2:$W$141,15,FALSE)</f>
        <v>#N/A</v>
      </c>
      <c r="AM147" s="32" t="e">
        <f>VLOOKUP(C147,[2]SISMED!$C$2:$W$141,16,FALSE)</f>
        <v>#N/A</v>
      </c>
      <c r="AN147" s="32" t="e">
        <f>VLOOKUP(C147,[2]SISMED!$C$2:$W$141,17,FALSE)</f>
        <v>#N/A</v>
      </c>
      <c r="AO147" s="32" t="e">
        <f>VLOOKUP(C147,[2]SISMED!$C$2:$W$141,18,FALSE)</f>
        <v>#N/A</v>
      </c>
      <c r="AP147" s="32" t="e">
        <f>VLOOKUP(C147,[2]SISMED!$C$2:$W$141,19,FALSE)</f>
        <v>#N/A</v>
      </c>
      <c r="AQ147" s="32" t="e">
        <f>VLOOKUP(C147,[2]SISMED!$C$2:$W$141,20,FALSE)</f>
        <v>#N/A</v>
      </c>
      <c r="AR147" s="32" t="e">
        <f>VLOOKUP(C147,[2]SISMED!$C$2:$W$141,21,FALSE)</f>
        <v>#N/A</v>
      </c>
      <c r="AS147" s="21" t="e">
        <f t="shared" si="2"/>
        <v>#N/A</v>
      </c>
    </row>
    <row r="148" spans="1:45" ht="15.6" hidden="1" thickBot="1" x14ac:dyDescent="0.35">
      <c r="A148" s="8">
        <v>1612</v>
      </c>
      <c r="B148" s="7" t="s">
        <v>30</v>
      </c>
      <c r="C148" s="20">
        <v>18653</v>
      </c>
      <c r="D148" s="7" t="s">
        <v>214</v>
      </c>
      <c r="E148" s="13"/>
      <c r="F148" s="9">
        <v>0</v>
      </c>
      <c r="G148" s="6">
        <v>0</v>
      </c>
      <c r="H148" s="6">
        <v>0</v>
      </c>
      <c r="I148" s="10">
        <v>0</v>
      </c>
      <c r="J148" s="9">
        <v>0</v>
      </c>
      <c r="K148" s="6">
        <v>0</v>
      </c>
      <c r="L148" s="6">
        <v>0</v>
      </c>
      <c r="M148" s="6">
        <v>0</v>
      </c>
      <c r="N148" s="6">
        <v>0</v>
      </c>
      <c r="O148" s="10">
        <v>0</v>
      </c>
      <c r="P148" s="9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30">
        <v>0</v>
      </c>
      <c r="Y148" s="31">
        <v>0</v>
      </c>
      <c r="Z148" s="21" t="e">
        <f>VLOOKUP(C148,[2]SISMED!$C$2:$W$141,3,FALSE)</f>
        <v>#N/A</v>
      </c>
      <c r="AA148" s="32" t="e">
        <f>VLOOKUP(C148,[2]SISMED!$C$2:$W$141,4,FALSE)</f>
        <v>#N/A</v>
      </c>
      <c r="AB148" s="32" t="e">
        <f>VLOOKUP(C148,[2]SISMED!$C$2:$W$141,5,FALSE)</f>
        <v>#N/A</v>
      </c>
      <c r="AC148" s="32" t="e">
        <f>VLOOKUP(C148,[2]SISMED!$C$2:$W$141,6,FALSE)</f>
        <v>#N/A</v>
      </c>
      <c r="AD148" s="32" t="e">
        <f>VLOOKUP(C148,[2]SISMED!$C$2:$W$141,7,FALSE)</f>
        <v>#N/A</v>
      </c>
      <c r="AE148" s="32" t="e">
        <f>VLOOKUP(C148,[2]SISMED!$C$2:$W$141,8,FALSE)</f>
        <v>#N/A</v>
      </c>
      <c r="AF148" s="32" t="e">
        <f>VLOOKUP(C148,[2]SISMED!$C$2:$W$141,9,FALSE)</f>
        <v>#N/A</v>
      </c>
      <c r="AG148" s="32" t="e">
        <f>VLOOKUP(C148,[2]SISMED!$C$2:$W$141,10,FALSE)</f>
        <v>#N/A</v>
      </c>
      <c r="AH148" s="32" t="e">
        <f>VLOOKUP(C148,[2]SISMED!$C$2:$W$141,11,FALSE)</f>
        <v>#N/A</v>
      </c>
      <c r="AI148" s="32" t="e">
        <f>VLOOKUP(C148,[2]SISMED!$C$2:$W$141,12,FALSE)</f>
        <v>#N/A</v>
      </c>
      <c r="AJ148" s="32" t="e">
        <f>VLOOKUP(C148,[2]SISMED!$C$2:$W$141,13,FALSE)</f>
        <v>#N/A</v>
      </c>
      <c r="AK148" s="32" t="e">
        <f>VLOOKUP(C148,[2]SISMED!$C$2:$W$141,14,FALSE)</f>
        <v>#N/A</v>
      </c>
      <c r="AL148" s="32" t="e">
        <f>VLOOKUP(C148,[2]SISMED!$C$2:$W$141,15,FALSE)</f>
        <v>#N/A</v>
      </c>
      <c r="AM148" s="32" t="e">
        <f>VLOOKUP(C148,[2]SISMED!$C$2:$W$141,16,FALSE)</f>
        <v>#N/A</v>
      </c>
      <c r="AN148" s="32" t="e">
        <f>VLOOKUP(C148,[2]SISMED!$C$2:$W$141,17,FALSE)</f>
        <v>#N/A</v>
      </c>
      <c r="AO148" s="32" t="e">
        <f>VLOOKUP(C148,[2]SISMED!$C$2:$W$141,18,FALSE)</f>
        <v>#N/A</v>
      </c>
      <c r="AP148" s="32" t="e">
        <f>VLOOKUP(C148,[2]SISMED!$C$2:$W$141,19,FALSE)</f>
        <v>#N/A</v>
      </c>
      <c r="AQ148" s="32" t="e">
        <f>VLOOKUP(C148,[2]SISMED!$C$2:$W$141,20,FALSE)</f>
        <v>#N/A</v>
      </c>
      <c r="AR148" s="32" t="e">
        <f>VLOOKUP(C148,[2]SISMED!$C$2:$W$141,21,FALSE)</f>
        <v>#N/A</v>
      </c>
      <c r="AS148" s="21" t="e">
        <f t="shared" si="2"/>
        <v>#N/A</v>
      </c>
    </row>
    <row r="149" spans="1:45" ht="15.6" hidden="1" thickBot="1" x14ac:dyDescent="0.35">
      <c r="A149" s="8">
        <v>1612</v>
      </c>
      <c r="B149" s="7" t="s">
        <v>30</v>
      </c>
      <c r="C149" s="20">
        <v>18646</v>
      </c>
      <c r="D149" s="7" t="s">
        <v>213</v>
      </c>
      <c r="E149" s="13"/>
      <c r="F149" s="9">
        <v>0</v>
      </c>
      <c r="G149" s="6">
        <v>0</v>
      </c>
      <c r="H149" s="6">
        <v>0</v>
      </c>
      <c r="I149" s="10">
        <v>0</v>
      </c>
      <c r="J149" s="9">
        <v>0</v>
      </c>
      <c r="K149" s="6">
        <v>0</v>
      </c>
      <c r="L149" s="6">
        <v>0</v>
      </c>
      <c r="M149" s="6">
        <v>0</v>
      </c>
      <c r="N149" s="6">
        <v>0</v>
      </c>
      <c r="O149" s="10">
        <v>0</v>
      </c>
      <c r="P149" s="9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30">
        <v>0</v>
      </c>
      <c r="Y149" s="31">
        <v>0</v>
      </c>
      <c r="Z149" s="21" t="e">
        <f>VLOOKUP(C149,[2]SISMED!$C$2:$W$141,3,FALSE)</f>
        <v>#N/A</v>
      </c>
      <c r="AA149" s="32" t="e">
        <f>VLOOKUP(C149,[2]SISMED!$C$2:$W$141,4,FALSE)</f>
        <v>#N/A</v>
      </c>
      <c r="AB149" s="32" t="e">
        <f>VLOOKUP(C149,[2]SISMED!$C$2:$W$141,5,FALSE)</f>
        <v>#N/A</v>
      </c>
      <c r="AC149" s="32" t="e">
        <f>VLOOKUP(C149,[2]SISMED!$C$2:$W$141,6,FALSE)</f>
        <v>#N/A</v>
      </c>
      <c r="AD149" s="32" t="e">
        <f>VLOOKUP(C149,[2]SISMED!$C$2:$W$141,7,FALSE)</f>
        <v>#N/A</v>
      </c>
      <c r="AE149" s="32" t="e">
        <f>VLOOKUP(C149,[2]SISMED!$C$2:$W$141,8,FALSE)</f>
        <v>#N/A</v>
      </c>
      <c r="AF149" s="32" t="e">
        <f>VLOOKUP(C149,[2]SISMED!$C$2:$W$141,9,FALSE)</f>
        <v>#N/A</v>
      </c>
      <c r="AG149" s="32" t="e">
        <f>VLOOKUP(C149,[2]SISMED!$C$2:$W$141,10,FALSE)</f>
        <v>#N/A</v>
      </c>
      <c r="AH149" s="32" t="e">
        <f>VLOOKUP(C149,[2]SISMED!$C$2:$W$141,11,FALSE)</f>
        <v>#N/A</v>
      </c>
      <c r="AI149" s="32" t="e">
        <f>VLOOKUP(C149,[2]SISMED!$C$2:$W$141,12,FALSE)</f>
        <v>#N/A</v>
      </c>
      <c r="AJ149" s="32" t="e">
        <f>VLOOKUP(C149,[2]SISMED!$C$2:$W$141,13,FALSE)</f>
        <v>#N/A</v>
      </c>
      <c r="AK149" s="32" t="e">
        <f>VLOOKUP(C149,[2]SISMED!$C$2:$W$141,14,FALSE)</f>
        <v>#N/A</v>
      </c>
      <c r="AL149" s="32" t="e">
        <f>VLOOKUP(C149,[2]SISMED!$C$2:$W$141,15,FALSE)</f>
        <v>#N/A</v>
      </c>
      <c r="AM149" s="32" t="e">
        <f>VLOOKUP(C149,[2]SISMED!$C$2:$W$141,16,FALSE)</f>
        <v>#N/A</v>
      </c>
      <c r="AN149" s="32" t="e">
        <f>VLOOKUP(C149,[2]SISMED!$C$2:$W$141,17,FALSE)</f>
        <v>#N/A</v>
      </c>
      <c r="AO149" s="32" t="e">
        <f>VLOOKUP(C149,[2]SISMED!$C$2:$W$141,18,FALSE)</f>
        <v>#N/A</v>
      </c>
      <c r="AP149" s="32" t="e">
        <f>VLOOKUP(C149,[2]SISMED!$C$2:$W$141,19,FALSE)</f>
        <v>#N/A</v>
      </c>
      <c r="AQ149" s="32" t="e">
        <f>VLOOKUP(C149,[2]SISMED!$C$2:$W$141,20,FALSE)</f>
        <v>#N/A</v>
      </c>
      <c r="AR149" s="32" t="e">
        <f>VLOOKUP(C149,[2]SISMED!$C$2:$W$141,21,FALSE)</f>
        <v>#N/A</v>
      </c>
      <c r="AS149" s="21" t="e">
        <f t="shared" si="2"/>
        <v>#N/A</v>
      </c>
    </row>
    <row r="150" spans="1:45" ht="15.6" thickBot="1" x14ac:dyDescent="0.35">
      <c r="A150" s="8">
        <v>1612</v>
      </c>
      <c r="B150" s="7" t="s">
        <v>30</v>
      </c>
      <c r="C150" s="20">
        <v>351</v>
      </c>
      <c r="D150" s="7" t="s">
        <v>212</v>
      </c>
      <c r="E150" s="11" t="str">
        <f>VLOOKUP(C150,[1]Hoja1!$C$4:$E$487,3,FALSE)</f>
        <v>I-3</v>
      </c>
      <c r="F150" s="9">
        <v>1</v>
      </c>
      <c r="G150" s="6">
        <v>1</v>
      </c>
      <c r="H150" s="24">
        <v>1</v>
      </c>
      <c r="I150" s="10">
        <v>1</v>
      </c>
      <c r="J150" s="9">
        <v>1</v>
      </c>
      <c r="K150" s="6">
        <v>1</v>
      </c>
      <c r="L150" s="6">
        <v>1</v>
      </c>
      <c r="M150" s="6">
        <v>1</v>
      </c>
      <c r="N150" s="26">
        <v>1</v>
      </c>
      <c r="O150" s="10">
        <v>1</v>
      </c>
      <c r="P150" s="9">
        <v>1</v>
      </c>
      <c r="Q150" s="6">
        <v>1</v>
      </c>
      <c r="R150" s="6">
        <v>1</v>
      </c>
      <c r="S150" s="6">
        <v>1</v>
      </c>
      <c r="T150" s="6">
        <v>1</v>
      </c>
      <c r="U150" s="6">
        <v>1</v>
      </c>
      <c r="V150" s="24">
        <v>1</v>
      </c>
      <c r="W150" s="6">
        <v>1</v>
      </c>
      <c r="X150" s="29">
        <v>1</v>
      </c>
      <c r="Y150" s="31">
        <v>100</v>
      </c>
      <c r="Z150" s="21">
        <f>VLOOKUP(C150,[2]SISMED!$C$2:$W$141,3,FALSE)</f>
        <v>1</v>
      </c>
      <c r="AA150" s="32">
        <f>VLOOKUP(C150,[2]SISMED!$C$2:$W$141,4,FALSE)</f>
        <v>1</v>
      </c>
      <c r="AB150" s="32">
        <f>VLOOKUP(C150,[2]SISMED!$C$2:$W$141,5,FALSE)</f>
        <v>1</v>
      </c>
      <c r="AC150" s="32">
        <f>VLOOKUP(C150,[2]SISMED!$C$2:$W$141,6,FALSE)</f>
        <v>1</v>
      </c>
      <c r="AD150" s="32">
        <f>VLOOKUP(C150,[2]SISMED!$C$2:$W$141,7,FALSE)</f>
        <v>1</v>
      </c>
      <c r="AE150" s="32">
        <f>VLOOKUP(C150,[2]SISMED!$C$2:$W$141,8,FALSE)</f>
        <v>1</v>
      </c>
      <c r="AF150" s="32">
        <f>VLOOKUP(C150,[2]SISMED!$C$2:$W$141,9,FALSE)</f>
        <v>1</v>
      </c>
      <c r="AG150" s="32">
        <f>VLOOKUP(C150,[2]SISMED!$C$2:$W$141,10,FALSE)</f>
        <v>1</v>
      </c>
      <c r="AH150" s="32">
        <f>VLOOKUP(C150,[2]SISMED!$C$2:$W$141,11,FALSE)</f>
        <v>1</v>
      </c>
      <c r="AI150" s="32">
        <f>VLOOKUP(C150,[2]SISMED!$C$2:$W$141,12,FALSE)</f>
        <v>1</v>
      </c>
      <c r="AJ150" s="32">
        <f>VLOOKUP(C150,[2]SISMED!$C$2:$W$141,13,FALSE)</f>
        <v>1</v>
      </c>
      <c r="AK150" s="32">
        <f>VLOOKUP(C150,[2]SISMED!$C$2:$W$141,14,FALSE)</f>
        <v>1</v>
      </c>
      <c r="AL150" s="32">
        <f>VLOOKUP(C150,[2]SISMED!$C$2:$W$141,15,FALSE)</f>
        <v>1</v>
      </c>
      <c r="AM150" s="32">
        <f>VLOOKUP(C150,[2]SISMED!$C$2:$W$141,16,FALSE)</f>
        <v>1</v>
      </c>
      <c r="AN150" s="32">
        <f>VLOOKUP(C150,[2]SISMED!$C$2:$W$141,17,FALSE)</f>
        <v>1</v>
      </c>
      <c r="AO150" s="32">
        <f>VLOOKUP(C150,[2]SISMED!$C$2:$W$141,18,FALSE)</f>
        <v>1</v>
      </c>
      <c r="AP150" s="32">
        <f>VLOOKUP(C150,[2]SISMED!$C$2:$W$141,19,FALSE)</f>
        <v>1</v>
      </c>
      <c r="AQ150" s="32">
        <f>VLOOKUP(C150,[2]SISMED!$C$2:$W$141,20,FALSE)</f>
        <v>17</v>
      </c>
      <c r="AR150" s="32">
        <f>VLOOKUP(C150,[2]SISMED!$C$2:$W$141,21,FALSE)</f>
        <v>100</v>
      </c>
      <c r="AS150" s="21" t="str">
        <f t="shared" si="2"/>
        <v>CUMPLE</v>
      </c>
    </row>
    <row r="151" spans="1:45" ht="15.6" hidden="1" thickBot="1" x14ac:dyDescent="0.35">
      <c r="A151" s="8">
        <v>1612</v>
      </c>
      <c r="B151" s="7" t="s">
        <v>30</v>
      </c>
      <c r="C151" s="20">
        <v>18639</v>
      </c>
      <c r="D151" s="7" t="s">
        <v>211</v>
      </c>
      <c r="E151" s="13"/>
      <c r="F151" s="9">
        <v>0</v>
      </c>
      <c r="G151" s="6">
        <v>0</v>
      </c>
      <c r="H151" s="6">
        <v>0</v>
      </c>
      <c r="I151" s="10">
        <v>0</v>
      </c>
      <c r="J151" s="9">
        <v>0</v>
      </c>
      <c r="K151" s="6">
        <v>0</v>
      </c>
      <c r="L151" s="6">
        <v>0</v>
      </c>
      <c r="M151" s="6">
        <v>0</v>
      </c>
      <c r="N151" s="6">
        <v>0</v>
      </c>
      <c r="O151" s="10">
        <v>0</v>
      </c>
      <c r="P151" s="9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30">
        <v>0</v>
      </c>
      <c r="Y151" s="31">
        <v>0</v>
      </c>
      <c r="Z151" s="21" t="e">
        <f>VLOOKUP(C151,[2]SISMED!$C$2:$W$141,3,FALSE)</f>
        <v>#N/A</v>
      </c>
      <c r="AA151" s="32" t="e">
        <f>VLOOKUP(C151,[2]SISMED!$C$2:$W$141,4,FALSE)</f>
        <v>#N/A</v>
      </c>
      <c r="AB151" s="32" t="e">
        <f>VLOOKUP(C151,[2]SISMED!$C$2:$W$141,5,FALSE)</f>
        <v>#N/A</v>
      </c>
      <c r="AC151" s="32" t="e">
        <f>VLOOKUP(C151,[2]SISMED!$C$2:$W$141,6,FALSE)</f>
        <v>#N/A</v>
      </c>
      <c r="AD151" s="32" t="e">
        <f>VLOOKUP(C151,[2]SISMED!$C$2:$W$141,7,FALSE)</f>
        <v>#N/A</v>
      </c>
      <c r="AE151" s="32" t="e">
        <f>VLOOKUP(C151,[2]SISMED!$C$2:$W$141,8,FALSE)</f>
        <v>#N/A</v>
      </c>
      <c r="AF151" s="32" t="e">
        <f>VLOOKUP(C151,[2]SISMED!$C$2:$W$141,9,FALSE)</f>
        <v>#N/A</v>
      </c>
      <c r="AG151" s="32" t="e">
        <f>VLOOKUP(C151,[2]SISMED!$C$2:$W$141,10,FALSE)</f>
        <v>#N/A</v>
      </c>
      <c r="AH151" s="32" t="e">
        <f>VLOOKUP(C151,[2]SISMED!$C$2:$W$141,11,FALSE)</f>
        <v>#N/A</v>
      </c>
      <c r="AI151" s="32" t="e">
        <f>VLOOKUP(C151,[2]SISMED!$C$2:$W$141,12,FALSE)</f>
        <v>#N/A</v>
      </c>
      <c r="AJ151" s="32" t="e">
        <f>VLOOKUP(C151,[2]SISMED!$C$2:$W$141,13,FALSE)</f>
        <v>#N/A</v>
      </c>
      <c r="AK151" s="32" t="e">
        <f>VLOOKUP(C151,[2]SISMED!$C$2:$W$141,14,FALSE)</f>
        <v>#N/A</v>
      </c>
      <c r="AL151" s="32" t="e">
        <f>VLOOKUP(C151,[2]SISMED!$C$2:$W$141,15,FALSE)</f>
        <v>#N/A</v>
      </c>
      <c r="AM151" s="32" t="e">
        <f>VLOOKUP(C151,[2]SISMED!$C$2:$W$141,16,FALSE)</f>
        <v>#N/A</v>
      </c>
      <c r="AN151" s="32" t="e">
        <f>VLOOKUP(C151,[2]SISMED!$C$2:$W$141,17,FALSE)</f>
        <v>#N/A</v>
      </c>
      <c r="AO151" s="32" t="e">
        <f>VLOOKUP(C151,[2]SISMED!$C$2:$W$141,18,FALSE)</f>
        <v>#N/A</v>
      </c>
      <c r="AP151" s="32" t="e">
        <f>VLOOKUP(C151,[2]SISMED!$C$2:$W$141,19,FALSE)</f>
        <v>#N/A</v>
      </c>
      <c r="AQ151" s="32" t="e">
        <f>VLOOKUP(C151,[2]SISMED!$C$2:$W$141,20,FALSE)</f>
        <v>#N/A</v>
      </c>
      <c r="AR151" s="32" t="e">
        <f>VLOOKUP(C151,[2]SISMED!$C$2:$W$141,21,FALSE)</f>
        <v>#N/A</v>
      </c>
      <c r="AS151" s="21" t="e">
        <f t="shared" si="2"/>
        <v>#N/A</v>
      </c>
    </row>
    <row r="152" spans="1:45" ht="15.6" hidden="1" thickBot="1" x14ac:dyDescent="0.35">
      <c r="A152" s="8">
        <v>1612</v>
      </c>
      <c r="B152" s="7" t="s">
        <v>30</v>
      </c>
      <c r="C152" s="20">
        <v>18645</v>
      </c>
      <c r="D152" s="7" t="s">
        <v>210</v>
      </c>
      <c r="E152" s="13"/>
      <c r="F152" s="9">
        <v>0</v>
      </c>
      <c r="G152" s="6">
        <v>0</v>
      </c>
      <c r="H152" s="6">
        <v>0</v>
      </c>
      <c r="I152" s="10">
        <v>0</v>
      </c>
      <c r="J152" s="9">
        <v>0</v>
      </c>
      <c r="K152" s="6">
        <v>0</v>
      </c>
      <c r="L152" s="6">
        <v>0</v>
      </c>
      <c r="M152" s="6">
        <v>0</v>
      </c>
      <c r="N152" s="6">
        <v>0</v>
      </c>
      <c r="O152" s="10">
        <v>0</v>
      </c>
      <c r="P152" s="9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30">
        <v>0</v>
      </c>
      <c r="Y152" s="31">
        <v>0</v>
      </c>
      <c r="Z152" s="21" t="e">
        <f>VLOOKUP(C152,[2]SISMED!$C$2:$W$141,3,FALSE)</f>
        <v>#N/A</v>
      </c>
      <c r="AA152" s="32" t="e">
        <f>VLOOKUP(C152,[2]SISMED!$C$2:$W$141,4,FALSE)</f>
        <v>#N/A</v>
      </c>
      <c r="AB152" s="32" t="e">
        <f>VLOOKUP(C152,[2]SISMED!$C$2:$W$141,5,FALSE)</f>
        <v>#N/A</v>
      </c>
      <c r="AC152" s="32" t="e">
        <f>VLOOKUP(C152,[2]SISMED!$C$2:$W$141,6,FALSE)</f>
        <v>#N/A</v>
      </c>
      <c r="AD152" s="32" t="e">
        <f>VLOOKUP(C152,[2]SISMED!$C$2:$W$141,7,FALSE)</f>
        <v>#N/A</v>
      </c>
      <c r="AE152" s="32" t="e">
        <f>VLOOKUP(C152,[2]SISMED!$C$2:$W$141,8,FALSE)</f>
        <v>#N/A</v>
      </c>
      <c r="AF152" s="32" t="e">
        <f>VLOOKUP(C152,[2]SISMED!$C$2:$W$141,9,FALSE)</f>
        <v>#N/A</v>
      </c>
      <c r="AG152" s="32" t="e">
        <f>VLOOKUP(C152,[2]SISMED!$C$2:$W$141,10,FALSE)</f>
        <v>#N/A</v>
      </c>
      <c r="AH152" s="32" t="e">
        <f>VLOOKUP(C152,[2]SISMED!$C$2:$W$141,11,FALSE)</f>
        <v>#N/A</v>
      </c>
      <c r="AI152" s="32" t="e">
        <f>VLOOKUP(C152,[2]SISMED!$C$2:$W$141,12,FALSE)</f>
        <v>#N/A</v>
      </c>
      <c r="AJ152" s="32" t="e">
        <f>VLOOKUP(C152,[2]SISMED!$C$2:$W$141,13,FALSE)</f>
        <v>#N/A</v>
      </c>
      <c r="AK152" s="32" t="e">
        <f>VLOOKUP(C152,[2]SISMED!$C$2:$W$141,14,FALSE)</f>
        <v>#N/A</v>
      </c>
      <c r="AL152" s="32" t="e">
        <f>VLOOKUP(C152,[2]SISMED!$C$2:$W$141,15,FALSE)</f>
        <v>#N/A</v>
      </c>
      <c r="AM152" s="32" t="e">
        <f>VLOOKUP(C152,[2]SISMED!$C$2:$W$141,16,FALSE)</f>
        <v>#N/A</v>
      </c>
      <c r="AN152" s="32" t="e">
        <f>VLOOKUP(C152,[2]SISMED!$C$2:$W$141,17,FALSE)</f>
        <v>#N/A</v>
      </c>
      <c r="AO152" s="32" t="e">
        <f>VLOOKUP(C152,[2]SISMED!$C$2:$W$141,18,FALSE)</f>
        <v>#N/A</v>
      </c>
      <c r="AP152" s="32" t="e">
        <f>VLOOKUP(C152,[2]SISMED!$C$2:$W$141,19,FALSE)</f>
        <v>#N/A</v>
      </c>
      <c r="AQ152" s="32" t="e">
        <f>VLOOKUP(C152,[2]SISMED!$C$2:$W$141,20,FALSE)</f>
        <v>#N/A</v>
      </c>
      <c r="AR152" s="32" t="e">
        <f>VLOOKUP(C152,[2]SISMED!$C$2:$W$141,21,FALSE)</f>
        <v>#N/A</v>
      </c>
      <c r="AS152" s="21" t="e">
        <f t="shared" si="2"/>
        <v>#N/A</v>
      </c>
    </row>
    <row r="153" spans="1:45" ht="15.6" thickBot="1" x14ac:dyDescent="0.35">
      <c r="A153" s="8">
        <v>1612</v>
      </c>
      <c r="B153" s="7" t="s">
        <v>30</v>
      </c>
      <c r="C153" s="20">
        <v>6712</v>
      </c>
      <c r="D153" s="7" t="s">
        <v>209</v>
      </c>
      <c r="E153" s="11" t="str">
        <f>VLOOKUP(C153,[1]Hoja1!$C$4:$E$487,3,FALSE)</f>
        <v>I-1</v>
      </c>
      <c r="F153" s="9">
        <v>1</v>
      </c>
      <c r="G153" s="6">
        <v>1</v>
      </c>
      <c r="H153" s="24">
        <v>0</v>
      </c>
      <c r="I153" s="10">
        <v>1</v>
      </c>
      <c r="J153" s="9">
        <v>1</v>
      </c>
      <c r="K153" s="6">
        <v>1</v>
      </c>
      <c r="L153" s="6">
        <v>1</v>
      </c>
      <c r="M153" s="6">
        <v>1</v>
      </c>
      <c r="N153" s="26">
        <v>1</v>
      </c>
      <c r="O153" s="10">
        <v>1</v>
      </c>
      <c r="P153" s="9">
        <v>1</v>
      </c>
      <c r="Q153" s="6">
        <v>1</v>
      </c>
      <c r="R153" s="6">
        <v>1</v>
      </c>
      <c r="S153" s="6">
        <v>1</v>
      </c>
      <c r="T153" s="6">
        <v>1</v>
      </c>
      <c r="U153" s="6">
        <v>1</v>
      </c>
      <c r="V153" s="24">
        <v>1</v>
      </c>
      <c r="W153" s="6">
        <v>1</v>
      </c>
      <c r="X153" s="29">
        <v>0</v>
      </c>
      <c r="Y153" s="31">
        <v>100</v>
      </c>
      <c r="Z153" s="21">
        <f>VLOOKUP(C153,[2]SISMED!$C$2:$W$141,3,FALSE)</f>
        <v>1</v>
      </c>
      <c r="AA153" s="32">
        <f>VLOOKUP(C153,[2]SISMED!$C$2:$W$141,4,FALSE)</f>
        <v>1</v>
      </c>
      <c r="AB153" s="32">
        <f>VLOOKUP(C153,[2]SISMED!$C$2:$W$141,5,FALSE)</f>
        <v>1</v>
      </c>
      <c r="AC153" s="32">
        <f>VLOOKUP(C153,[2]SISMED!$C$2:$W$141,6,FALSE)</f>
        <v>1</v>
      </c>
      <c r="AD153" s="32">
        <f>VLOOKUP(C153,[2]SISMED!$C$2:$W$141,7,FALSE)</f>
        <v>1</v>
      </c>
      <c r="AE153" s="32">
        <f>VLOOKUP(C153,[2]SISMED!$C$2:$W$141,8,FALSE)</f>
        <v>1</v>
      </c>
      <c r="AF153" s="32">
        <f>VLOOKUP(C153,[2]SISMED!$C$2:$W$141,9,FALSE)</f>
        <v>1</v>
      </c>
      <c r="AG153" s="32">
        <f>VLOOKUP(C153,[2]SISMED!$C$2:$W$141,10,FALSE)</f>
        <v>1</v>
      </c>
      <c r="AH153" s="32">
        <f>VLOOKUP(C153,[2]SISMED!$C$2:$W$141,11,FALSE)</f>
        <v>1</v>
      </c>
      <c r="AI153" s="32">
        <f>VLOOKUP(C153,[2]SISMED!$C$2:$W$141,12,FALSE)</f>
        <v>1</v>
      </c>
      <c r="AJ153" s="32">
        <f>VLOOKUP(C153,[2]SISMED!$C$2:$W$141,13,FALSE)</f>
        <v>1</v>
      </c>
      <c r="AK153" s="32">
        <f>VLOOKUP(C153,[2]SISMED!$C$2:$W$141,14,FALSE)</f>
        <v>1</v>
      </c>
      <c r="AL153" s="32">
        <f>VLOOKUP(C153,[2]SISMED!$C$2:$W$141,15,FALSE)</f>
        <v>1</v>
      </c>
      <c r="AM153" s="32">
        <f>VLOOKUP(C153,[2]SISMED!$C$2:$W$141,16,FALSE)</f>
        <v>1</v>
      </c>
      <c r="AN153" s="32">
        <f>VLOOKUP(C153,[2]SISMED!$C$2:$W$141,17,FALSE)</f>
        <v>0</v>
      </c>
      <c r="AO153" s="32">
        <f>VLOOKUP(C153,[2]SISMED!$C$2:$W$141,18,FALSE)</f>
        <v>1</v>
      </c>
      <c r="AP153" s="32">
        <f>VLOOKUP(C153,[2]SISMED!$C$2:$W$141,19,FALSE)</f>
        <v>1</v>
      </c>
      <c r="AQ153" s="32">
        <f>VLOOKUP(C153,[2]SISMED!$C$2:$W$141,20,FALSE)</f>
        <v>16</v>
      </c>
      <c r="AR153" s="32">
        <f>VLOOKUP(C153,[2]SISMED!$C$2:$W$141,21,FALSE)</f>
        <v>100</v>
      </c>
      <c r="AS153" s="21" t="str">
        <f t="shared" si="2"/>
        <v>CUMPLE</v>
      </c>
    </row>
    <row r="154" spans="1:45" ht="15.6" thickBot="1" x14ac:dyDescent="0.35">
      <c r="A154" s="8">
        <v>1612</v>
      </c>
      <c r="B154" s="7" t="s">
        <v>30</v>
      </c>
      <c r="C154" s="20">
        <v>6716</v>
      </c>
      <c r="D154" s="7" t="s">
        <v>208</v>
      </c>
      <c r="E154" s="11" t="str">
        <f>VLOOKUP(C154,[1]Hoja1!$C$4:$E$487,3,FALSE)</f>
        <v>I-3</v>
      </c>
      <c r="F154" s="9">
        <v>1</v>
      </c>
      <c r="G154" s="6">
        <v>1</v>
      </c>
      <c r="H154" s="24">
        <v>1</v>
      </c>
      <c r="I154" s="10">
        <v>1</v>
      </c>
      <c r="J154" s="9">
        <v>1</v>
      </c>
      <c r="K154" s="6">
        <v>1</v>
      </c>
      <c r="L154" s="6">
        <v>1</v>
      </c>
      <c r="M154" s="6">
        <v>1</v>
      </c>
      <c r="N154" s="26">
        <v>1</v>
      </c>
      <c r="O154" s="10">
        <v>1</v>
      </c>
      <c r="P154" s="9">
        <v>1</v>
      </c>
      <c r="Q154" s="6">
        <v>1</v>
      </c>
      <c r="R154" s="6">
        <v>1</v>
      </c>
      <c r="S154" s="6">
        <v>1</v>
      </c>
      <c r="T154" s="6">
        <v>1</v>
      </c>
      <c r="U154" s="6">
        <v>1</v>
      </c>
      <c r="V154" s="24">
        <v>1</v>
      </c>
      <c r="W154" s="6">
        <v>1</v>
      </c>
      <c r="X154" s="29">
        <v>1</v>
      </c>
      <c r="Y154" s="31">
        <v>100</v>
      </c>
      <c r="Z154" s="21">
        <f>VLOOKUP(C154,[2]SISMED!$C$2:$W$141,3,FALSE)</f>
        <v>1</v>
      </c>
      <c r="AA154" s="32">
        <f>VLOOKUP(C154,[2]SISMED!$C$2:$W$141,4,FALSE)</f>
        <v>1</v>
      </c>
      <c r="AB154" s="32">
        <f>VLOOKUP(C154,[2]SISMED!$C$2:$W$141,5,FALSE)</f>
        <v>1</v>
      </c>
      <c r="AC154" s="32">
        <f>VLOOKUP(C154,[2]SISMED!$C$2:$W$141,6,FALSE)</f>
        <v>1</v>
      </c>
      <c r="AD154" s="32">
        <f>VLOOKUP(C154,[2]SISMED!$C$2:$W$141,7,FALSE)</f>
        <v>1</v>
      </c>
      <c r="AE154" s="32">
        <f>VLOOKUP(C154,[2]SISMED!$C$2:$W$141,8,FALSE)</f>
        <v>1</v>
      </c>
      <c r="AF154" s="32">
        <f>VLOOKUP(C154,[2]SISMED!$C$2:$W$141,9,FALSE)</f>
        <v>1</v>
      </c>
      <c r="AG154" s="32">
        <f>VLOOKUP(C154,[2]SISMED!$C$2:$W$141,10,FALSE)</f>
        <v>1</v>
      </c>
      <c r="AH154" s="32">
        <f>VLOOKUP(C154,[2]SISMED!$C$2:$W$141,11,FALSE)</f>
        <v>1</v>
      </c>
      <c r="AI154" s="32">
        <f>VLOOKUP(C154,[2]SISMED!$C$2:$W$141,12,FALSE)</f>
        <v>1</v>
      </c>
      <c r="AJ154" s="32">
        <f>VLOOKUP(C154,[2]SISMED!$C$2:$W$141,13,FALSE)</f>
        <v>1</v>
      </c>
      <c r="AK154" s="32">
        <f>VLOOKUP(C154,[2]SISMED!$C$2:$W$141,14,FALSE)</f>
        <v>1</v>
      </c>
      <c r="AL154" s="32">
        <f>VLOOKUP(C154,[2]SISMED!$C$2:$W$141,15,FALSE)</f>
        <v>1</v>
      </c>
      <c r="AM154" s="32">
        <f>VLOOKUP(C154,[2]SISMED!$C$2:$W$141,16,FALSE)</f>
        <v>1</v>
      </c>
      <c r="AN154" s="32">
        <f>VLOOKUP(C154,[2]SISMED!$C$2:$W$141,17,FALSE)</f>
        <v>1</v>
      </c>
      <c r="AO154" s="32">
        <f>VLOOKUP(C154,[2]SISMED!$C$2:$W$141,18,FALSE)</f>
        <v>1</v>
      </c>
      <c r="AP154" s="32">
        <f>VLOOKUP(C154,[2]SISMED!$C$2:$W$141,19,FALSE)</f>
        <v>1</v>
      </c>
      <c r="AQ154" s="32">
        <f>VLOOKUP(C154,[2]SISMED!$C$2:$W$141,20,FALSE)</f>
        <v>17</v>
      </c>
      <c r="AR154" s="32">
        <f>VLOOKUP(C154,[2]SISMED!$C$2:$W$141,21,FALSE)</f>
        <v>100</v>
      </c>
      <c r="AS154" s="21" t="str">
        <f t="shared" si="2"/>
        <v>CUMPLE</v>
      </c>
    </row>
    <row r="155" spans="1:45" ht="15.6" thickBot="1" x14ac:dyDescent="0.35">
      <c r="A155" s="8">
        <v>1612</v>
      </c>
      <c r="B155" s="7" t="s">
        <v>30</v>
      </c>
      <c r="C155" s="20">
        <v>350</v>
      </c>
      <c r="D155" s="7" t="s">
        <v>207</v>
      </c>
      <c r="E155" s="11" t="str">
        <f>VLOOKUP(C155,[1]Hoja1!$C$4:$E$487,3,FALSE)</f>
        <v>I-2</v>
      </c>
      <c r="F155" s="9">
        <v>1</v>
      </c>
      <c r="G155" s="6">
        <v>1</v>
      </c>
      <c r="H155" s="24">
        <v>0</v>
      </c>
      <c r="I155" s="10">
        <v>1</v>
      </c>
      <c r="J155" s="9">
        <v>1</v>
      </c>
      <c r="K155" s="6">
        <v>1</v>
      </c>
      <c r="L155" s="6">
        <v>1</v>
      </c>
      <c r="M155" s="6">
        <v>1</v>
      </c>
      <c r="N155" s="26">
        <v>1</v>
      </c>
      <c r="O155" s="10">
        <v>1</v>
      </c>
      <c r="P155" s="9">
        <v>1</v>
      </c>
      <c r="Q155" s="6">
        <v>1</v>
      </c>
      <c r="R155" s="6">
        <v>1</v>
      </c>
      <c r="S155" s="6">
        <v>1</v>
      </c>
      <c r="T155" s="6">
        <v>0</v>
      </c>
      <c r="U155" s="6">
        <v>1</v>
      </c>
      <c r="V155" s="24">
        <v>1</v>
      </c>
      <c r="W155" s="6">
        <v>1</v>
      </c>
      <c r="X155" s="29">
        <v>0</v>
      </c>
      <c r="Y155" s="31">
        <v>100</v>
      </c>
      <c r="Z155" s="21">
        <f>VLOOKUP(C155,[2]SISMED!$C$2:$W$141,3,FALSE)</f>
        <v>1</v>
      </c>
      <c r="AA155" s="32">
        <f>VLOOKUP(C155,[2]SISMED!$C$2:$W$141,4,FALSE)</f>
        <v>1</v>
      </c>
      <c r="AB155" s="32">
        <f>VLOOKUP(C155,[2]SISMED!$C$2:$W$141,5,FALSE)</f>
        <v>1</v>
      </c>
      <c r="AC155" s="32">
        <f>VLOOKUP(C155,[2]SISMED!$C$2:$W$141,6,FALSE)</f>
        <v>1</v>
      </c>
      <c r="AD155" s="32">
        <f>VLOOKUP(C155,[2]SISMED!$C$2:$W$141,7,FALSE)</f>
        <v>1</v>
      </c>
      <c r="AE155" s="32">
        <f>VLOOKUP(C155,[2]SISMED!$C$2:$W$141,8,FALSE)</f>
        <v>1</v>
      </c>
      <c r="AF155" s="32">
        <f>VLOOKUP(C155,[2]SISMED!$C$2:$W$141,9,FALSE)</f>
        <v>1</v>
      </c>
      <c r="AG155" s="32">
        <f>VLOOKUP(C155,[2]SISMED!$C$2:$W$141,10,FALSE)</f>
        <v>1</v>
      </c>
      <c r="AH155" s="32">
        <f>VLOOKUP(C155,[2]SISMED!$C$2:$W$141,11,FALSE)</f>
        <v>1</v>
      </c>
      <c r="AI155" s="32">
        <f>VLOOKUP(C155,[2]SISMED!$C$2:$W$141,12,FALSE)</f>
        <v>1</v>
      </c>
      <c r="AJ155" s="32">
        <f>VLOOKUP(C155,[2]SISMED!$C$2:$W$141,13,FALSE)</f>
        <v>1</v>
      </c>
      <c r="AK155" s="32">
        <f>VLOOKUP(C155,[2]SISMED!$C$2:$W$141,14,FALSE)</f>
        <v>1</v>
      </c>
      <c r="AL155" s="32">
        <f>VLOOKUP(C155,[2]SISMED!$C$2:$W$141,15,FALSE)</f>
        <v>1</v>
      </c>
      <c r="AM155" s="32">
        <f>VLOOKUP(C155,[2]SISMED!$C$2:$W$141,16,FALSE)</f>
        <v>1</v>
      </c>
      <c r="AN155" s="32">
        <f>VLOOKUP(C155,[2]SISMED!$C$2:$W$141,17,FALSE)</f>
        <v>0</v>
      </c>
      <c r="AO155" s="32">
        <f>VLOOKUP(C155,[2]SISMED!$C$2:$W$141,18,FALSE)</f>
        <v>1</v>
      </c>
      <c r="AP155" s="32">
        <f>VLOOKUP(C155,[2]SISMED!$C$2:$W$141,19,FALSE)</f>
        <v>1</v>
      </c>
      <c r="AQ155" s="32">
        <f>VLOOKUP(C155,[2]SISMED!$C$2:$W$141,20,FALSE)</f>
        <v>16</v>
      </c>
      <c r="AR155" s="32">
        <f>VLOOKUP(C155,[2]SISMED!$C$2:$W$141,21,FALSE)</f>
        <v>100</v>
      </c>
      <c r="AS155" s="21" t="str">
        <f t="shared" si="2"/>
        <v>CUMPLE</v>
      </c>
    </row>
    <row r="156" spans="1:45" ht="15.6" thickBot="1" x14ac:dyDescent="0.35">
      <c r="A156" s="8">
        <v>1612</v>
      </c>
      <c r="B156" s="7" t="s">
        <v>30</v>
      </c>
      <c r="C156" s="20">
        <v>344</v>
      </c>
      <c r="D156" s="7" t="s">
        <v>206</v>
      </c>
      <c r="E156" s="11" t="str">
        <f>VLOOKUP(C156,[1]Hoja1!$C$4:$E$487,3,FALSE)</f>
        <v>I-3</v>
      </c>
      <c r="F156" s="9">
        <v>1</v>
      </c>
      <c r="G156" s="6">
        <v>1</v>
      </c>
      <c r="H156" s="24">
        <v>1</v>
      </c>
      <c r="I156" s="10">
        <v>1</v>
      </c>
      <c r="J156" s="9">
        <v>1</v>
      </c>
      <c r="K156" s="6">
        <v>1</v>
      </c>
      <c r="L156" s="6">
        <v>1</v>
      </c>
      <c r="M156" s="6">
        <v>1</v>
      </c>
      <c r="N156" s="26">
        <v>1</v>
      </c>
      <c r="O156" s="10">
        <v>1</v>
      </c>
      <c r="P156" s="9">
        <v>1</v>
      </c>
      <c r="Q156" s="6">
        <v>1</v>
      </c>
      <c r="R156" s="6">
        <v>1</v>
      </c>
      <c r="S156" s="6">
        <v>1</v>
      </c>
      <c r="T156" s="6">
        <v>1</v>
      </c>
      <c r="U156" s="6">
        <v>1</v>
      </c>
      <c r="V156" s="24">
        <v>1</v>
      </c>
      <c r="W156" s="6">
        <v>1</v>
      </c>
      <c r="X156" s="29">
        <v>1</v>
      </c>
      <c r="Y156" s="31">
        <v>100</v>
      </c>
      <c r="Z156" s="21">
        <f>VLOOKUP(C156,[2]SISMED!$C$2:$W$141,3,FALSE)</f>
        <v>1</v>
      </c>
      <c r="AA156" s="32">
        <f>VLOOKUP(C156,[2]SISMED!$C$2:$W$141,4,FALSE)</f>
        <v>1</v>
      </c>
      <c r="AB156" s="32">
        <f>VLOOKUP(C156,[2]SISMED!$C$2:$W$141,5,FALSE)</f>
        <v>1</v>
      </c>
      <c r="AC156" s="32">
        <f>VLOOKUP(C156,[2]SISMED!$C$2:$W$141,6,FALSE)</f>
        <v>1</v>
      </c>
      <c r="AD156" s="32">
        <f>VLOOKUP(C156,[2]SISMED!$C$2:$W$141,7,FALSE)</f>
        <v>1</v>
      </c>
      <c r="AE156" s="32">
        <f>VLOOKUP(C156,[2]SISMED!$C$2:$W$141,8,FALSE)</f>
        <v>1</v>
      </c>
      <c r="AF156" s="32">
        <f>VLOOKUP(C156,[2]SISMED!$C$2:$W$141,9,FALSE)</f>
        <v>1</v>
      </c>
      <c r="AG156" s="32">
        <f>VLOOKUP(C156,[2]SISMED!$C$2:$W$141,10,FALSE)</f>
        <v>1</v>
      </c>
      <c r="AH156" s="32">
        <f>VLOOKUP(C156,[2]SISMED!$C$2:$W$141,11,FALSE)</f>
        <v>1</v>
      </c>
      <c r="AI156" s="32">
        <f>VLOOKUP(C156,[2]SISMED!$C$2:$W$141,12,FALSE)</f>
        <v>1</v>
      </c>
      <c r="AJ156" s="32">
        <f>VLOOKUP(C156,[2]SISMED!$C$2:$W$141,13,FALSE)</f>
        <v>1</v>
      </c>
      <c r="AK156" s="32">
        <f>VLOOKUP(C156,[2]SISMED!$C$2:$W$141,14,FALSE)</f>
        <v>1</v>
      </c>
      <c r="AL156" s="32">
        <f>VLOOKUP(C156,[2]SISMED!$C$2:$W$141,15,FALSE)</f>
        <v>1</v>
      </c>
      <c r="AM156" s="32">
        <f>VLOOKUP(C156,[2]SISMED!$C$2:$W$141,16,FALSE)</f>
        <v>1</v>
      </c>
      <c r="AN156" s="32">
        <f>VLOOKUP(C156,[2]SISMED!$C$2:$W$141,17,FALSE)</f>
        <v>1</v>
      </c>
      <c r="AO156" s="32">
        <f>VLOOKUP(C156,[2]SISMED!$C$2:$W$141,18,FALSE)</f>
        <v>1</v>
      </c>
      <c r="AP156" s="32">
        <f>VLOOKUP(C156,[2]SISMED!$C$2:$W$141,19,FALSE)</f>
        <v>1</v>
      </c>
      <c r="AQ156" s="32">
        <f>VLOOKUP(C156,[2]SISMED!$C$2:$W$141,20,FALSE)</f>
        <v>17</v>
      </c>
      <c r="AR156" s="32">
        <f>VLOOKUP(C156,[2]SISMED!$C$2:$W$141,21,FALSE)</f>
        <v>100</v>
      </c>
      <c r="AS156" s="21" t="str">
        <f t="shared" si="2"/>
        <v>CUMPLE</v>
      </c>
    </row>
    <row r="157" spans="1:45" ht="15.6" thickBot="1" x14ac:dyDescent="0.35">
      <c r="A157" s="8">
        <v>1612</v>
      </c>
      <c r="B157" s="7" t="s">
        <v>30</v>
      </c>
      <c r="C157" s="20">
        <v>338</v>
      </c>
      <c r="D157" s="7" t="s">
        <v>107</v>
      </c>
      <c r="E157" s="11" t="str">
        <f>VLOOKUP(C157,[1]Hoja1!$C$4:$E$487,3,FALSE)</f>
        <v>I-1</v>
      </c>
      <c r="F157" s="9">
        <v>1</v>
      </c>
      <c r="G157" s="6">
        <v>1</v>
      </c>
      <c r="H157" s="24">
        <v>0</v>
      </c>
      <c r="I157" s="10">
        <v>1</v>
      </c>
      <c r="J157" s="9">
        <v>1</v>
      </c>
      <c r="K157" s="6">
        <v>1</v>
      </c>
      <c r="L157" s="6">
        <v>1</v>
      </c>
      <c r="M157" s="6">
        <v>1</v>
      </c>
      <c r="N157" s="26">
        <v>1</v>
      </c>
      <c r="O157" s="10">
        <v>1</v>
      </c>
      <c r="P157" s="9">
        <v>1</v>
      </c>
      <c r="Q157" s="6">
        <v>1</v>
      </c>
      <c r="R157" s="6">
        <v>1</v>
      </c>
      <c r="S157" s="6">
        <v>1</v>
      </c>
      <c r="T157" s="6">
        <v>1</v>
      </c>
      <c r="U157" s="6">
        <v>1</v>
      </c>
      <c r="V157" s="24">
        <v>1</v>
      </c>
      <c r="W157" s="6">
        <v>1</v>
      </c>
      <c r="X157" s="29">
        <v>0</v>
      </c>
      <c r="Y157" s="31">
        <v>100</v>
      </c>
      <c r="Z157" s="21">
        <f>VLOOKUP(C157,[2]SISMED!$C$2:$W$141,3,FALSE)</f>
        <v>1</v>
      </c>
      <c r="AA157" s="32">
        <f>VLOOKUP(C157,[2]SISMED!$C$2:$W$141,4,FALSE)</f>
        <v>1</v>
      </c>
      <c r="AB157" s="32">
        <f>VLOOKUP(C157,[2]SISMED!$C$2:$W$141,5,FALSE)</f>
        <v>1</v>
      </c>
      <c r="AC157" s="32">
        <f>VLOOKUP(C157,[2]SISMED!$C$2:$W$141,6,FALSE)</f>
        <v>1</v>
      </c>
      <c r="AD157" s="32">
        <f>VLOOKUP(C157,[2]SISMED!$C$2:$W$141,7,FALSE)</f>
        <v>1</v>
      </c>
      <c r="AE157" s="32">
        <f>VLOOKUP(C157,[2]SISMED!$C$2:$W$141,8,FALSE)</f>
        <v>1</v>
      </c>
      <c r="AF157" s="32">
        <f>VLOOKUP(C157,[2]SISMED!$C$2:$W$141,9,FALSE)</f>
        <v>1</v>
      </c>
      <c r="AG157" s="32">
        <f>VLOOKUP(C157,[2]SISMED!$C$2:$W$141,10,FALSE)</f>
        <v>1</v>
      </c>
      <c r="AH157" s="32">
        <f>VLOOKUP(C157,[2]SISMED!$C$2:$W$141,11,FALSE)</f>
        <v>1</v>
      </c>
      <c r="AI157" s="32">
        <f>VLOOKUP(C157,[2]SISMED!$C$2:$W$141,12,FALSE)</f>
        <v>1</v>
      </c>
      <c r="AJ157" s="32">
        <f>VLOOKUP(C157,[2]SISMED!$C$2:$W$141,13,FALSE)</f>
        <v>1</v>
      </c>
      <c r="AK157" s="32">
        <f>VLOOKUP(C157,[2]SISMED!$C$2:$W$141,14,FALSE)</f>
        <v>1</v>
      </c>
      <c r="AL157" s="32">
        <f>VLOOKUP(C157,[2]SISMED!$C$2:$W$141,15,FALSE)</f>
        <v>1</v>
      </c>
      <c r="AM157" s="32">
        <f>VLOOKUP(C157,[2]SISMED!$C$2:$W$141,16,FALSE)</f>
        <v>1</v>
      </c>
      <c r="AN157" s="32">
        <f>VLOOKUP(C157,[2]SISMED!$C$2:$W$141,17,FALSE)</f>
        <v>0</v>
      </c>
      <c r="AO157" s="32">
        <f>VLOOKUP(C157,[2]SISMED!$C$2:$W$141,18,FALSE)</f>
        <v>1</v>
      </c>
      <c r="AP157" s="32">
        <f>VLOOKUP(C157,[2]SISMED!$C$2:$W$141,19,FALSE)</f>
        <v>1</v>
      </c>
      <c r="AQ157" s="32">
        <f>VLOOKUP(C157,[2]SISMED!$C$2:$W$141,20,FALSE)</f>
        <v>16</v>
      </c>
      <c r="AR157" s="32">
        <f>VLOOKUP(C157,[2]SISMED!$C$2:$W$141,21,FALSE)</f>
        <v>100</v>
      </c>
      <c r="AS157" s="21" t="str">
        <f t="shared" si="2"/>
        <v>CUMPLE</v>
      </c>
    </row>
    <row r="158" spans="1:45" ht="15.6" thickBot="1" x14ac:dyDescent="0.35">
      <c r="A158" s="8">
        <v>1612</v>
      </c>
      <c r="B158" s="7" t="s">
        <v>30</v>
      </c>
      <c r="C158" s="20">
        <v>337</v>
      </c>
      <c r="D158" s="7" t="s">
        <v>205</v>
      </c>
      <c r="E158" s="11" t="str">
        <f>VLOOKUP(C158,[1]Hoja1!$C$4:$E$487,3,FALSE)</f>
        <v>I-2</v>
      </c>
      <c r="F158" s="9">
        <v>1</v>
      </c>
      <c r="G158" s="6">
        <v>1</v>
      </c>
      <c r="H158" s="24">
        <v>0</v>
      </c>
      <c r="I158" s="10">
        <v>1</v>
      </c>
      <c r="J158" s="9">
        <v>1</v>
      </c>
      <c r="K158" s="6">
        <v>1</v>
      </c>
      <c r="L158" s="6">
        <v>1</v>
      </c>
      <c r="M158" s="6">
        <v>1</v>
      </c>
      <c r="N158" s="26">
        <v>1</v>
      </c>
      <c r="O158" s="10">
        <v>1</v>
      </c>
      <c r="P158" s="9">
        <v>1</v>
      </c>
      <c r="Q158" s="6">
        <v>1</v>
      </c>
      <c r="R158" s="6">
        <v>1</v>
      </c>
      <c r="S158" s="6">
        <v>1</v>
      </c>
      <c r="T158" s="6">
        <v>1</v>
      </c>
      <c r="U158" s="6">
        <v>1</v>
      </c>
      <c r="V158" s="24">
        <v>1</v>
      </c>
      <c r="W158" s="6">
        <v>1</v>
      </c>
      <c r="X158" s="29">
        <v>0</v>
      </c>
      <c r="Y158" s="31">
        <v>100</v>
      </c>
      <c r="Z158" s="21">
        <f>VLOOKUP(C158,[2]SISMED!$C$2:$W$141,3,FALSE)</f>
        <v>1</v>
      </c>
      <c r="AA158" s="32">
        <f>VLOOKUP(C158,[2]SISMED!$C$2:$W$141,4,FALSE)</f>
        <v>1</v>
      </c>
      <c r="AB158" s="32">
        <f>VLOOKUP(C158,[2]SISMED!$C$2:$W$141,5,FALSE)</f>
        <v>1</v>
      </c>
      <c r="AC158" s="32">
        <f>VLOOKUP(C158,[2]SISMED!$C$2:$W$141,6,FALSE)</f>
        <v>1</v>
      </c>
      <c r="AD158" s="32">
        <f>VLOOKUP(C158,[2]SISMED!$C$2:$W$141,7,FALSE)</f>
        <v>1</v>
      </c>
      <c r="AE158" s="32">
        <f>VLOOKUP(C158,[2]SISMED!$C$2:$W$141,8,FALSE)</f>
        <v>1</v>
      </c>
      <c r="AF158" s="32">
        <f>VLOOKUP(C158,[2]SISMED!$C$2:$W$141,9,FALSE)</f>
        <v>1</v>
      </c>
      <c r="AG158" s="32">
        <f>VLOOKUP(C158,[2]SISMED!$C$2:$W$141,10,FALSE)</f>
        <v>1</v>
      </c>
      <c r="AH158" s="32">
        <f>VLOOKUP(C158,[2]SISMED!$C$2:$W$141,11,FALSE)</f>
        <v>1</v>
      </c>
      <c r="AI158" s="32">
        <f>VLOOKUP(C158,[2]SISMED!$C$2:$W$141,12,FALSE)</f>
        <v>1</v>
      </c>
      <c r="AJ158" s="32">
        <f>VLOOKUP(C158,[2]SISMED!$C$2:$W$141,13,FALSE)</f>
        <v>1</v>
      </c>
      <c r="AK158" s="32">
        <f>VLOOKUP(C158,[2]SISMED!$C$2:$W$141,14,FALSE)</f>
        <v>1</v>
      </c>
      <c r="AL158" s="32">
        <f>VLOOKUP(C158,[2]SISMED!$C$2:$W$141,15,FALSE)</f>
        <v>1</v>
      </c>
      <c r="AM158" s="32">
        <f>VLOOKUP(C158,[2]SISMED!$C$2:$W$141,16,FALSE)</f>
        <v>1</v>
      </c>
      <c r="AN158" s="32">
        <f>VLOOKUP(C158,[2]SISMED!$C$2:$W$141,17,FALSE)</f>
        <v>0</v>
      </c>
      <c r="AO158" s="32">
        <f>VLOOKUP(C158,[2]SISMED!$C$2:$W$141,18,FALSE)</f>
        <v>1</v>
      </c>
      <c r="AP158" s="32">
        <f>VLOOKUP(C158,[2]SISMED!$C$2:$W$141,19,FALSE)</f>
        <v>1</v>
      </c>
      <c r="AQ158" s="32">
        <f>VLOOKUP(C158,[2]SISMED!$C$2:$W$141,20,FALSE)</f>
        <v>16</v>
      </c>
      <c r="AR158" s="32">
        <f>VLOOKUP(C158,[2]SISMED!$C$2:$W$141,21,FALSE)</f>
        <v>100</v>
      </c>
      <c r="AS158" s="21" t="str">
        <f t="shared" si="2"/>
        <v>CUMPLE</v>
      </c>
    </row>
    <row r="159" spans="1:45" ht="15.6" thickBot="1" x14ac:dyDescent="0.35">
      <c r="A159" s="8">
        <v>1612</v>
      </c>
      <c r="B159" s="7" t="s">
        <v>30</v>
      </c>
      <c r="C159" s="20">
        <v>352</v>
      </c>
      <c r="D159" s="7" t="s">
        <v>204</v>
      </c>
      <c r="E159" s="11" t="str">
        <f>VLOOKUP(C159,[1]Hoja1!$C$4:$E$487,3,FALSE)</f>
        <v>I-2</v>
      </c>
      <c r="F159" s="9">
        <v>1</v>
      </c>
      <c r="G159" s="6">
        <v>1</v>
      </c>
      <c r="H159" s="24">
        <v>0</v>
      </c>
      <c r="I159" s="10">
        <v>1</v>
      </c>
      <c r="J159" s="9">
        <v>1</v>
      </c>
      <c r="K159" s="6">
        <v>1</v>
      </c>
      <c r="L159" s="6">
        <v>1</v>
      </c>
      <c r="M159" s="6">
        <v>1</v>
      </c>
      <c r="N159" s="26">
        <v>1</v>
      </c>
      <c r="O159" s="10">
        <v>1</v>
      </c>
      <c r="P159" s="9">
        <v>1</v>
      </c>
      <c r="Q159" s="6">
        <v>1</v>
      </c>
      <c r="R159" s="6">
        <v>1</v>
      </c>
      <c r="S159" s="6">
        <v>1</v>
      </c>
      <c r="T159" s="6">
        <v>1</v>
      </c>
      <c r="U159" s="6">
        <v>1</v>
      </c>
      <c r="V159" s="24">
        <v>1</v>
      </c>
      <c r="W159" s="6">
        <v>1</v>
      </c>
      <c r="X159" s="29">
        <v>0</v>
      </c>
      <c r="Y159" s="31">
        <v>100</v>
      </c>
      <c r="Z159" s="21">
        <f>VLOOKUP(C159,[2]SISMED!$C$2:$W$141,3,FALSE)</f>
        <v>1</v>
      </c>
      <c r="AA159" s="32">
        <f>VLOOKUP(C159,[2]SISMED!$C$2:$W$141,4,FALSE)</f>
        <v>1</v>
      </c>
      <c r="AB159" s="32">
        <f>VLOOKUP(C159,[2]SISMED!$C$2:$W$141,5,FALSE)</f>
        <v>1</v>
      </c>
      <c r="AC159" s="32">
        <f>VLOOKUP(C159,[2]SISMED!$C$2:$W$141,6,FALSE)</f>
        <v>1</v>
      </c>
      <c r="AD159" s="32">
        <f>VLOOKUP(C159,[2]SISMED!$C$2:$W$141,7,FALSE)</f>
        <v>1</v>
      </c>
      <c r="AE159" s="32">
        <f>VLOOKUP(C159,[2]SISMED!$C$2:$W$141,8,FALSE)</f>
        <v>1</v>
      </c>
      <c r="AF159" s="32">
        <f>VLOOKUP(C159,[2]SISMED!$C$2:$W$141,9,FALSE)</f>
        <v>1</v>
      </c>
      <c r="AG159" s="32">
        <f>VLOOKUP(C159,[2]SISMED!$C$2:$W$141,10,FALSE)</f>
        <v>1</v>
      </c>
      <c r="AH159" s="32">
        <f>VLOOKUP(C159,[2]SISMED!$C$2:$W$141,11,FALSE)</f>
        <v>1</v>
      </c>
      <c r="AI159" s="32">
        <f>VLOOKUP(C159,[2]SISMED!$C$2:$W$141,12,FALSE)</f>
        <v>1</v>
      </c>
      <c r="AJ159" s="32">
        <f>VLOOKUP(C159,[2]SISMED!$C$2:$W$141,13,FALSE)</f>
        <v>1</v>
      </c>
      <c r="AK159" s="32">
        <f>VLOOKUP(C159,[2]SISMED!$C$2:$W$141,14,FALSE)</f>
        <v>1</v>
      </c>
      <c r="AL159" s="32">
        <f>VLOOKUP(C159,[2]SISMED!$C$2:$W$141,15,FALSE)</f>
        <v>1</v>
      </c>
      <c r="AM159" s="32">
        <f>VLOOKUP(C159,[2]SISMED!$C$2:$W$141,16,FALSE)</f>
        <v>1</v>
      </c>
      <c r="AN159" s="32">
        <f>VLOOKUP(C159,[2]SISMED!$C$2:$W$141,17,FALSE)</f>
        <v>0</v>
      </c>
      <c r="AO159" s="32">
        <f>VLOOKUP(C159,[2]SISMED!$C$2:$W$141,18,FALSE)</f>
        <v>1</v>
      </c>
      <c r="AP159" s="32">
        <f>VLOOKUP(C159,[2]SISMED!$C$2:$W$141,19,FALSE)</f>
        <v>1</v>
      </c>
      <c r="AQ159" s="32">
        <f>VLOOKUP(C159,[2]SISMED!$C$2:$W$141,20,FALSE)</f>
        <v>16</v>
      </c>
      <c r="AR159" s="32">
        <f>VLOOKUP(C159,[2]SISMED!$C$2:$W$141,21,FALSE)</f>
        <v>100</v>
      </c>
      <c r="AS159" s="21" t="str">
        <f t="shared" si="2"/>
        <v>CUMPLE</v>
      </c>
    </row>
    <row r="160" spans="1:45" ht="15.6" thickBot="1" x14ac:dyDescent="0.35">
      <c r="A160" s="8">
        <v>1612</v>
      </c>
      <c r="B160" s="7" t="s">
        <v>30</v>
      </c>
      <c r="C160" s="20">
        <v>6711</v>
      </c>
      <c r="D160" s="7" t="s">
        <v>203</v>
      </c>
      <c r="E160" s="11" t="str">
        <f>VLOOKUP(C160,[1]Hoja1!$C$4:$E$487,3,FALSE)</f>
        <v>I-2</v>
      </c>
      <c r="F160" s="9">
        <v>1</v>
      </c>
      <c r="G160" s="6">
        <v>1</v>
      </c>
      <c r="H160" s="24">
        <v>0</v>
      </c>
      <c r="I160" s="10">
        <v>1</v>
      </c>
      <c r="J160" s="9">
        <v>1</v>
      </c>
      <c r="K160" s="6">
        <v>1</v>
      </c>
      <c r="L160" s="6">
        <v>1</v>
      </c>
      <c r="M160" s="6">
        <v>1</v>
      </c>
      <c r="N160" s="26">
        <v>1</v>
      </c>
      <c r="O160" s="10">
        <v>1</v>
      </c>
      <c r="P160" s="9">
        <v>1</v>
      </c>
      <c r="Q160" s="6">
        <v>1</v>
      </c>
      <c r="R160" s="6">
        <v>1</v>
      </c>
      <c r="S160" s="6">
        <v>1</v>
      </c>
      <c r="T160" s="6">
        <v>1</v>
      </c>
      <c r="U160" s="6">
        <v>1</v>
      </c>
      <c r="V160" s="24">
        <v>1</v>
      </c>
      <c r="W160" s="6">
        <v>1</v>
      </c>
      <c r="X160" s="29">
        <v>0</v>
      </c>
      <c r="Y160" s="31">
        <v>100</v>
      </c>
      <c r="Z160" s="21">
        <f>VLOOKUP(C160,[2]SISMED!$C$2:$W$141,3,FALSE)</f>
        <v>1</v>
      </c>
      <c r="AA160" s="32">
        <f>VLOOKUP(C160,[2]SISMED!$C$2:$W$141,4,FALSE)</f>
        <v>1</v>
      </c>
      <c r="AB160" s="32">
        <f>VLOOKUP(C160,[2]SISMED!$C$2:$W$141,5,FALSE)</f>
        <v>1</v>
      </c>
      <c r="AC160" s="32">
        <f>VLOOKUP(C160,[2]SISMED!$C$2:$W$141,6,FALSE)</f>
        <v>1</v>
      </c>
      <c r="AD160" s="32">
        <f>VLOOKUP(C160,[2]SISMED!$C$2:$W$141,7,FALSE)</f>
        <v>1</v>
      </c>
      <c r="AE160" s="32">
        <f>VLOOKUP(C160,[2]SISMED!$C$2:$W$141,8,FALSE)</f>
        <v>1</v>
      </c>
      <c r="AF160" s="32">
        <f>VLOOKUP(C160,[2]SISMED!$C$2:$W$141,9,FALSE)</f>
        <v>1</v>
      </c>
      <c r="AG160" s="32">
        <f>VLOOKUP(C160,[2]SISMED!$C$2:$W$141,10,FALSE)</f>
        <v>1</v>
      </c>
      <c r="AH160" s="32">
        <f>VLOOKUP(C160,[2]SISMED!$C$2:$W$141,11,FALSE)</f>
        <v>1</v>
      </c>
      <c r="AI160" s="32">
        <f>VLOOKUP(C160,[2]SISMED!$C$2:$W$141,12,FALSE)</f>
        <v>1</v>
      </c>
      <c r="AJ160" s="32">
        <f>VLOOKUP(C160,[2]SISMED!$C$2:$W$141,13,FALSE)</f>
        <v>1</v>
      </c>
      <c r="AK160" s="32">
        <f>VLOOKUP(C160,[2]SISMED!$C$2:$W$141,14,FALSE)</f>
        <v>1</v>
      </c>
      <c r="AL160" s="32">
        <f>VLOOKUP(C160,[2]SISMED!$C$2:$W$141,15,FALSE)</f>
        <v>1</v>
      </c>
      <c r="AM160" s="32">
        <f>VLOOKUP(C160,[2]SISMED!$C$2:$W$141,16,FALSE)</f>
        <v>1</v>
      </c>
      <c r="AN160" s="32">
        <f>VLOOKUP(C160,[2]SISMED!$C$2:$W$141,17,FALSE)</f>
        <v>0</v>
      </c>
      <c r="AO160" s="32">
        <f>VLOOKUP(C160,[2]SISMED!$C$2:$W$141,18,FALSE)</f>
        <v>1</v>
      </c>
      <c r="AP160" s="32">
        <f>VLOOKUP(C160,[2]SISMED!$C$2:$W$141,19,FALSE)</f>
        <v>1</v>
      </c>
      <c r="AQ160" s="32">
        <f>VLOOKUP(C160,[2]SISMED!$C$2:$W$141,20,FALSE)</f>
        <v>16</v>
      </c>
      <c r="AR160" s="32">
        <f>VLOOKUP(C160,[2]SISMED!$C$2:$W$141,21,FALSE)</f>
        <v>100</v>
      </c>
      <c r="AS160" s="21" t="str">
        <f t="shared" si="2"/>
        <v>CUMPLE</v>
      </c>
    </row>
    <row r="161" spans="1:45" ht="15.6" thickBot="1" x14ac:dyDescent="0.35">
      <c r="A161" s="8">
        <v>1612</v>
      </c>
      <c r="B161" s="7" t="s">
        <v>30</v>
      </c>
      <c r="C161" s="20">
        <v>339</v>
      </c>
      <c r="D161" s="7" t="s">
        <v>202</v>
      </c>
      <c r="E161" s="11" t="str">
        <f>VLOOKUP(C161,[1]Hoja1!$C$4:$E$487,3,FALSE)</f>
        <v>I-1</v>
      </c>
      <c r="F161" s="9">
        <v>1</v>
      </c>
      <c r="G161" s="6">
        <v>1</v>
      </c>
      <c r="H161" s="24">
        <v>0</v>
      </c>
      <c r="I161" s="10">
        <v>1</v>
      </c>
      <c r="J161" s="9">
        <v>1</v>
      </c>
      <c r="K161" s="6">
        <v>1</v>
      </c>
      <c r="L161" s="6">
        <v>1</v>
      </c>
      <c r="M161" s="6">
        <v>1</v>
      </c>
      <c r="N161" s="26">
        <v>1</v>
      </c>
      <c r="O161" s="10">
        <v>1</v>
      </c>
      <c r="P161" s="9">
        <v>1</v>
      </c>
      <c r="Q161" s="6">
        <v>1</v>
      </c>
      <c r="R161" s="6">
        <v>1</v>
      </c>
      <c r="S161" s="6">
        <v>1</v>
      </c>
      <c r="T161" s="6">
        <v>0</v>
      </c>
      <c r="U161" s="6">
        <v>1</v>
      </c>
      <c r="V161" s="24">
        <v>1</v>
      </c>
      <c r="W161" s="6">
        <v>1</v>
      </c>
      <c r="X161" s="29">
        <v>0</v>
      </c>
      <c r="Y161" s="31">
        <v>100</v>
      </c>
      <c r="Z161" s="21">
        <f>VLOOKUP(C161,[2]SISMED!$C$2:$W$141,3,FALSE)</f>
        <v>1</v>
      </c>
      <c r="AA161" s="32">
        <f>VLOOKUP(C161,[2]SISMED!$C$2:$W$141,4,FALSE)</f>
        <v>1</v>
      </c>
      <c r="AB161" s="32">
        <f>VLOOKUP(C161,[2]SISMED!$C$2:$W$141,5,FALSE)</f>
        <v>1</v>
      </c>
      <c r="AC161" s="32">
        <f>VLOOKUP(C161,[2]SISMED!$C$2:$W$141,6,FALSE)</f>
        <v>1</v>
      </c>
      <c r="AD161" s="32">
        <f>VLOOKUP(C161,[2]SISMED!$C$2:$W$141,7,FALSE)</f>
        <v>1</v>
      </c>
      <c r="AE161" s="32">
        <f>VLOOKUP(C161,[2]SISMED!$C$2:$W$141,8,FALSE)</f>
        <v>1</v>
      </c>
      <c r="AF161" s="32">
        <f>VLOOKUP(C161,[2]SISMED!$C$2:$W$141,9,FALSE)</f>
        <v>1</v>
      </c>
      <c r="AG161" s="32">
        <f>VLOOKUP(C161,[2]SISMED!$C$2:$W$141,10,FALSE)</f>
        <v>1</v>
      </c>
      <c r="AH161" s="32">
        <f>VLOOKUP(C161,[2]SISMED!$C$2:$W$141,11,FALSE)</f>
        <v>1</v>
      </c>
      <c r="AI161" s="32">
        <f>VLOOKUP(C161,[2]SISMED!$C$2:$W$141,12,FALSE)</f>
        <v>1</v>
      </c>
      <c r="AJ161" s="32">
        <f>VLOOKUP(C161,[2]SISMED!$C$2:$W$141,13,FALSE)</f>
        <v>1</v>
      </c>
      <c r="AK161" s="32">
        <f>VLOOKUP(C161,[2]SISMED!$C$2:$W$141,14,FALSE)</f>
        <v>1</v>
      </c>
      <c r="AL161" s="32">
        <f>VLOOKUP(C161,[2]SISMED!$C$2:$W$141,15,FALSE)</f>
        <v>1</v>
      </c>
      <c r="AM161" s="32">
        <f>VLOOKUP(C161,[2]SISMED!$C$2:$W$141,16,FALSE)</f>
        <v>1</v>
      </c>
      <c r="AN161" s="32">
        <f>VLOOKUP(C161,[2]SISMED!$C$2:$W$141,17,FALSE)</f>
        <v>0</v>
      </c>
      <c r="AO161" s="32">
        <f>VLOOKUP(C161,[2]SISMED!$C$2:$W$141,18,FALSE)</f>
        <v>1</v>
      </c>
      <c r="AP161" s="32">
        <f>VLOOKUP(C161,[2]SISMED!$C$2:$W$141,19,FALSE)</f>
        <v>1</v>
      </c>
      <c r="AQ161" s="32">
        <f>VLOOKUP(C161,[2]SISMED!$C$2:$W$141,20,FALSE)</f>
        <v>16</v>
      </c>
      <c r="AR161" s="32">
        <f>VLOOKUP(C161,[2]SISMED!$C$2:$W$141,21,FALSE)</f>
        <v>100</v>
      </c>
      <c r="AS161" s="21" t="str">
        <f t="shared" si="2"/>
        <v>CUMPLE</v>
      </c>
    </row>
    <row r="162" spans="1:45" ht="15.6" thickBot="1" x14ac:dyDescent="0.35">
      <c r="A162" s="8">
        <v>1612</v>
      </c>
      <c r="B162" s="7" t="s">
        <v>30</v>
      </c>
      <c r="C162" s="20">
        <v>343</v>
      </c>
      <c r="D162" s="7" t="s">
        <v>201</v>
      </c>
      <c r="E162" s="11" t="str">
        <f>VLOOKUP(C162,[1]Hoja1!$C$4:$E$487,3,FALSE)</f>
        <v>I-3</v>
      </c>
      <c r="F162" s="9">
        <v>1</v>
      </c>
      <c r="G162" s="6">
        <v>1</v>
      </c>
      <c r="H162" s="24">
        <v>1</v>
      </c>
      <c r="I162" s="10">
        <v>1</v>
      </c>
      <c r="J162" s="9">
        <v>1</v>
      </c>
      <c r="K162" s="6">
        <v>1</v>
      </c>
      <c r="L162" s="6">
        <v>1</v>
      </c>
      <c r="M162" s="6">
        <v>1</v>
      </c>
      <c r="N162" s="26">
        <v>1</v>
      </c>
      <c r="O162" s="10">
        <v>1</v>
      </c>
      <c r="P162" s="9">
        <v>1</v>
      </c>
      <c r="Q162" s="6">
        <v>1</v>
      </c>
      <c r="R162" s="6">
        <v>1</v>
      </c>
      <c r="S162" s="6">
        <v>1</v>
      </c>
      <c r="T162" s="6">
        <v>1</v>
      </c>
      <c r="U162" s="6">
        <v>1</v>
      </c>
      <c r="V162" s="24">
        <v>1</v>
      </c>
      <c r="W162" s="6">
        <v>1</v>
      </c>
      <c r="X162" s="29">
        <v>1</v>
      </c>
      <c r="Y162" s="31">
        <v>100</v>
      </c>
      <c r="Z162" s="21">
        <f>VLOOKUP(C162,[2]SISMED!$C$2:$W$141,3,FALSE)</f>
        <v>1</v>
      </c>
      <c r="AA162" s="32">
        <f>VLOOKUP(C162,[2]SISMED!$C$2:$W$141,4,FALSE)</f>
        <v>1</v>
      </c>
      <c r="AB162" s="32">
        <f>VLOOKUP(C162,[2]SISMED!$C$2:$W$141,5,FALSE)</f>
        <v>1</v>
      </c>
      <c r="AC162" s="32">
        <f>VLOOKUP(C162,[2]SISMED!$C$2:$W$141,6,FALSE)</f>
        <v>1</v>
      </c>
      <c r="AD162" s="32">
        <f>VLOOKUP(C162,[2]SISMED!$C$2:$W$141,7,FALSE)</f>
        <v>1</v>
      </c>
      <c r="AE162" s="32">
        <f>VLOOKUP(C162,[2]SISMED!$C$2:$W$141,8,FALSE)</f>
        <v>1</v>
      </c>
      <c r="AF162" s="32">
        <f>VLOOKUP(C162,[2]SISMED!$C$2:$W$141,9,FALSE)</f>
        <v>1</v>
      </c>
      <c r="AG162" s="32">
        <f>VLOOKUP(C162,[2]SISMED!$C$2:$W$141,10,FALSE)</f>
        <v>1</v>
      </c>
      <c r="AH162" s="32">
        <f>VLOOKUP(C162,[2]SISMED!$C$2:$W$141,11,FALSE)</f>
        <v>1</v>
      </c>
      <c r="AI162" s="32">
        <f>VLOOKUP(C162,[2]SISMED!$C$2:$W$141,12,FALSE)</f>
        <v>1</v>
      </c>
      <c r="AJ162" s="32">
        <f>VLOOKUP(C162,[2]SISMED!$C$2:$W$141,13,FALSE)</f>
        <v>1</v>
      </c>
      <c r="AK162" s="32">
        <f>VLOOKUP(C162,[2]SISMED!$C$2:$W$141,14,FALSE)</f>
        <v>1</v>
      </c>
      <c r="AL162" s="32">
        <f>VLOOKUP(C162,[2]SISMED!$C$2:$W$141,15,FALSE)</f>
        <v>1</v>
      </c>
      <c r="AM162" s="32">
        <f>VLOOKUP(C162,[2]SISMED!$C$2:$W$141,16,FALSE)</f>
        <v>1</v>
      </c>
      <c r="AN162" s="32">
        <f>VLOOKUP(C162,[2]SISMED!$C$2:$W$141,17,FALSE)</f>
        <v>1</v>
      </c>
      <c r="AO162" s="32">
        <f>VLOOKUP(C162,[2]SISMED!$C$2:$W$141,18,FALSE)</f>
        <v>1</v>
      </c>
      <c r="AP162" s="32">
        <f>VLOOKUP(C162,[2]SISMED!$C$2:$W$141,19,FALSE)</f>
        <v>1</v>
      </c>
      <c r="AQ162" s="32">
        <f>VLOOKUP(C162,[2]SISMED!$C$2:$W$141,20,FALSE)</f>
        <v>17</v>
      </c>
      <c r="AR162" s="32">
        <f>VLOOKUP(C162,[2]SISMED!$C$2:$W$141,21,FALSE)</f>
        <v>100</v>
      </c>
      <c r="AS162" s="21" t="str">
        <f t="shared" si="2"/>
        <v>CUMPLE</v>
      </c>
    </row>
    <row r="163" spans="1:45" ht="15.6" thickBot="1" x14ac:dyDescent="0.35">
      <c r="A163" s="8">
        <v>1612</v>
      </c>
      <c r="B163" s="7" t="s">
        <v>30</v>
      </c>
      <c r="C163" s="20">
        <v>348</v>
      </c>
      <c r="D163" s="7" t="s">
        <v>200</v>
      </c>
      <c r="E163" s="11" t="str">
        <f>VLOOKUP(C163,[1]Hoja1!$C$4:$E$487,3,FALSE)</f>
        <v>I-2</v>
      </c>
      <c r="F163" s="9">
        <v>1</v>
      </c>
      <c r="G163" s="6">
        <v>1</v>
      </c>
      <c r="H163" s="24">
        <v>0</v>
      </c>
      <c r="I163" s="10">
        <v>1</v>
      </c>
      <c r="J163" s="9">
        <v>1</v>
      </c>
      <c r="K163" s="6">
        <v>1</v>
      </c>
      <c r="L163" s="6">
        <v>1</v>
      </c>
      <c r="M163" s="6">
        <v>1</v>
      </c>
      <c r="N163" s="26">
        <v>1</v>
      </c>
      <c r="O163" s="10">
        <v>1</v>
      </c>
      <c r="P163" s="9">
        <v>1</v>
      </c>
      <c r="Q163" s="6">
        <v>1</v>
      </c>
      <c r="R163" s="6">
        <v>1</v>
      </c>
      <c r="S163" s="6">
        <v>0</v>
      </c>
      <c r="T163" s="6">
        <v>0</v>
      </c>
      <c r="U163" s="6">
        <v>1</v>
      </c>
      <c r="V163" s="24">
        <v>1</v>
      </c>
      <c r="W163" s="6">
        <v>1</v>
      </c>
      <c r="X163" s="29">
        <v>0</v>
      </c>
      <c r="Y163" s="31">
        <v>93.3</v>
      </c>
      <c r="Z163" s="21">
        <f>VLOOKUP(C163,[2]SISMED!$C$2:$W$141,3,FALSE)</f>
        <v>1</v>
      </c>
      <c r="AA163" s="32">
        <f>VLOOKUP(C163,[2]SISMED!$C$2:$W$141,4,FALSE)</f>
        <v>1</v>
      </c>
      <c r="AB163" s="32">
        <f>VLOOKUP(C163,[2]SISMED!$C$2:$W$141,5,FALSE)</f>
        <v>1</v>
      </c>
      <c r="AC163" s="32">
        <f>VLOOKUP(C163,[2]SISMED!$C$2:$W$141,6,FALSE)</f>
        <v>1</v>
      </c>
      <c r="AD163" s="32">
        <f>VLOOKUP(C163,[2]SISMED!$C$2:$W$141,7,FALSE)</f>
        <v>1</v>
      </c>
      <c r="AE163" s="32">
        <f>VLOOKUP(C163,[2]SISMED!$C$2:$W$141,8,FALSE)</f>
        <v>1</v>
      </c>
      <c r="AF163" s="32">
        <f>VLOOKUP(C163,[2]SISMED!$C$2:$W$141,9,FALSE)</f>
        <v>1</v>
      </c>
      <c r="AG163" s="32">
        <f>VLOOKUP(C163,[2]SISMED!$C$2:$W$141,10,FALSE)</f>
        <v>1</v>
      </c>
      <c r="AH163" s="32">
        <f>VLOOKUP(C163,[2]SISMED!$C$2:$W$141,11,FALSE)</f>
        <v>1</v>
      </c>
      <c r="AI163" s="32">
        <f>VLOOKUP(C163,[2]SISMED!$C$2:$W$141,12,FALSE)</f>
        <v>1</v>
      </c>
      <c r="AJ163" s="32">
        <f>VLOOKUP(C163,[2]SISMED!$C$2:$W$141,13,FALSE)</f>
        <v>1</v>
      </c>
      <c r="AK163" s="32">
        <f>VLOOKUP(C163,[2]SISMED!$C$2:$W$141,14,FALSE)</f>
        <v>1</v>
      </c>
      <c r="AL163" s="32">
        <f>VLOOKUP(C163,[2]SISMED!$C$2:$W$141,15,FALSE)</f>
        <v>1</v>
      </c>
      <c r="AM163" s="32">
        <f>VLOOKUP(C163,[2]SISMED!$C$2:$W$141,16,FALSE)</f>
        <v>1</v>
      </c>
      <c r="AN163" s="32">
        <f>VLOOKUP(C163,[2]SISMED!$C$2:$W$141,17,FALSE)</f>
        <v>0</v>
      </c>
      <c r="AO163" s="32">
        <f>VLOOKUP(C163,[2]SISMED!$C$2:$W$141,18,FALSE)</f>
        <v>1</v>
      </c>
      <c r="AP163" s="32">
        <f>VLOOKUP(C163,[2]SISMED!$C$2:$W$141,19,FALSE)</f>
        <v>1</v>
      </c>
      <c r="AQ163" s="32">
        <f>VLOOKUP(C163,[2]SISMED!$C$2:$W$141,20,FALSE)</f>
        <v>16</v>
      </c>
      <c r="AR163" s="32">
        <f>VLOOKUP(C163,[2]SISMED!$C$2:$W$141,21,FALSE)</f>
        <v>100</v>
      </c>
      <c r="AS163" s="21" t="str">
        <f t="shared" si="2"/>
        <v>CUMPLE</v>
      </c>
    </row>
    <row r="164" spans="1:45" ht="15.6" thickBot="1" x14ac:dyDescent="0.35">
      <c r="A164" s="8">
        <v>1612</v>
      </c>
      <c r="B164" s="7" t="s">
        <v>30</v>
      </c>
      <c r="C164" s="20">
        <v>345</v>
      </c>
      <c r="D164" s="7" t="s">
        <v>199</v>
      </c>
      <c r="E164" s="11" t="str">
        <f>VLOOKUP(C164,[1]Hoja1!$C$4:$E$487,3,FALSE)</f>
        <v>I-2</v>
      </c>
      <c r="F164" s="9">
        <v>1</v>
      </c>
      <c r="G164" s="6">
        <v>1</v>
      </c>
      <c r="H164" s="24">
        <v>0</v>
      </c>
      <c r="I164" s="10">
        <v>1</v>
      </c>
      <c r="J164" s="9">
        <v>1</v>
      </c>
      <c r="K164" s="6">
        <v>1</v>
      </c>
      <c r="L164" s="6">
        <v>1</v>
      </c>
      <c r="M164" s="6">
        <v>1</v>
      </c>
      <c r="N164" s="26">
        <v>1</v>
      </c>
      <c r="O164" s="10">
        <v>1</v>
      </c>
      <c r="P164" s="9">
        <v>1</v>
      </c>
      <c r="Q164" s="6">
        <v>1</v>
      </c>
      <c r="R164" s="6">
        <v>1</v>
      </c>
      <c r="S164" s="6">
        <v>1</v>
      </c>
      <c r="T164" s="6">
        <v>0</v>
      </c>
      <c r="U164" s="6">
        <v>1</v>
      </c>
      <c r="V164" s="24">
        <v>1</v>
      </c>
      <c r="W164" s="6">
        <v>1</v>
      </c>
      <c r="X164" s="29">
        <v>0</v>
      </c>
      <c r="Y164" s="31">
        <v>100</v>
      </c>
      <c r="Z164" s="21">
        <f>VLOOKUP(C164,[2]SISMED!$C$2:$W$141,3,FALSE)</f>
        <v>1</v>
      </c>
      <c r="AA164" s="32">
        <f>VLOOKUP(C164,[2]SISMED!$C$2:$W$141,4,FALSE)</f>
        <v>1</v>
      </c>
      <c r="AB164" s="32">
        <f>VLOOKUP(C164,[2]SISMED!$C$2:$W$141,5,FALSE)</f>
        <v>1</v>
      </c>
      <c r="AC164" s="32">
        <f>VLOOKUP(C164,[2]SISMED!$C$2:$W$141,6,FALSE)</f>
        <v>1</v>
      </c>
      <c r="AD164" s="32">
        <f>VLOOKUP(C164,[2]SISMED!$C$2:$W$141,7,FALSE)</f>
        <v>1</v>
      </c>
      <c r="AE164" s="32">
        <f>VLOOKUP(C164,[2]SISMED!$C$2:$W$141,8,FALSE)</f>
        <v>1</v>
      </c>
      <c r="AF164" s="32">
        <f>VLOOKUP(C164,[2]SISMED!$C$2:$W$141,9,FALSE)</f>
        <v>1</v>
      </c>
      <c r="AG164" s="32">
        <f>VLOOKUP(C164,[2]SISMED!$C$2:$W$141,10,FALSE)</f>
        <v>1</v>
      </c>
      <c r="AH164" s="32">
        <f>VLOOKUP(C164,[2]SISMED!$C$2:$W$141,11,FALSE)</f>
        <v>1</v>
      </c>
      <c r="AI164" s="32">
        <f>VLOOKUP(C164,[2]SISMED!$C$2:$W$141,12,FALSE)</f>
        <v>1</v>
      </c>
      <c r="AJ164" s="32">
        <f>VLOOKUP(C164,[2]SISMED!$C$2:$W$141,13,FALSE)</f>
        <v>1</v>
      </c>
      <c r="AK164" s="32">
        <f>VLOOKUP(C164,[2]SISMED!$C$2:$W$141,14,FALSE)</f>
        <v>1</v>
      </c>
      <c r="AL164" s="32">
        <f>VLOOKUP(C164,[2]SISMED!$C$2:$W$141,15,FALSE)</f>
        <v>1</v>
      </c>
      <c r="AM164" s="32">
        <f>VLOOKUP(C164,[2]SISMED!$C$2:$W$141,16,FALSE)</f>
        <v>1</v>
      </c>
      <c r="AN164" s="32">
        <f>VLOOKUP(C164,[2]SISMED!$C$2:$W$141,17,FALSE)</f>
        <v>0</v>
      </c>
      <c r="AO164" s="32">
        <f>VLOOKUP(C164,[2]SISMED!$C$2:$W$141,18,FALSE)</f>
        <v>1</v>
      </c>
      <c r="AP164" s="32">
        <f>VLOOKUP(C164,[2]SISMED!$C$2:$W$141,19,FALSE)</f>
        <v>1</v>
      </c>
      <c r="AQ164" s="32">
        <f>VLOOKUP(C164,[2]SISMED!$C$2:$W$141,20,FALSE)</f>
        <v>16</v>
      </c>
      <c r="AR164" s="32">
        <f>VLOOKUP(C164,[2]SISMED!$C$2:$W$141,21,FALSE)</f>
        <v>100</v>
      </c>
      <c r="AS164" s="21" t="str">
        <f t="shared" si="2"/>
        <v>CUMPLE</v>
      </c>
    </row>
    <row r="165" spans="1:45" ht="15.6" thickBot="1" x14ac:dyDescent="0.35">
      <c r="A165" s="8">
        <v>1612</v>
      </c>
      <c r="B165" s="7" t="s">
        <v>30</v>
      </c>
      <c r="C165" s="20">
        <v>346</v>
      </c>
      <c r="D165" s="7" t="s">
        <v>198</v>
      </c>
      <c r="E165" s="11" t="str">
        <f>VLOOKUP(C165,[1]Hoja1!$C$4:$E$487,3,FALSE)</f>
        <v>I-2</v>
      </c>
      <c r="F165" s="9">
        <v>1</v>
      </c>
      <c r="G165" s="6">
        <v>1</v>
      </c>
      <c r="H165" s="24">
        <v>0</v>
      </c>
      <c r="I165" s="10">
        <v>1</v>
      </c>
      <c r="J165" s="9">
        <v>1</v>
      </c>
      <c r="K165" s="6">
        <v>1</v>
      </c>
      <c r="L165" s="6">
        <v>1</v>
      </c>
      <c r="M165" s="6">
        <v>1</v>
      </c>
      <c r="N165" s="26">
        <v>1</v>
      </c>
      <c r="O165" s="10">
        <v>1</v>
      </c>
      <c r="P165" s="9">
        <v>1</v>
      </c>
      <c r="Q165" s="6">
        <v>1</v>
      </c>
      <c r="R165" s="6">
        <v>0</v>
      </c>
      <c r="S165" s="6">
        <v>1</v>
      </c>
      <c r="T165" s="6">
        <v>1</v>
      </c>
      <c r="U165" s="6">
        <v>1</v>
      </c>
      <c r="V165" s="24">
        <v>1</v>
      </c>
      <c r="W165" s="6">
        <v>1</v>
      </c>
      <c r="X165" s="29">
        <v>0</v>
      </c>
      <c r="Y165" s="31">
        <v>93.3</v>
      </c>
      <c r="Z165" s="21">
        <f>VLOOKUP(C165,[2]SISMED!$C$2:$W$141,3,FALSE)</f>
        <v>1</v>
      </c>
      <c r="AA165" s="32">
        <f>VLOOKUP(C165,[2]SISMED!$C$2:$W$141,4,FALSE)</f>
        <v>1</v>
      </c>
      <c r="AB165" s="32">
        <f>VLOOKUP(C165,[2]SISMED!$C$2:$W$141,5,FALSE)</f>
        <v>1</v>
      </c>
      <c r="AC165" s="32">
        <f>VLOOKUP(C165,[2]SISMED!$C$2:$W$141,6,FALSE)</f>
        <v>1</v>
      </c>
      <c r="AD165" s="32">
        <f>VLOOKUP(C165,[2]SISMED!$C$2:$W$141,7,FALSE)</f>
        <v>1</v>
      </c>
      <c r="AE165" s="32">
        <f>VLOOKUP(C165,[2]SISMED!$C$2:$W$141,8,FALSE)</f>
        <v>1</v>
      </c>
      <c r="AF165" s="32">
        <f>VLOOKUP(C165,[2]SISMED!$C$2:$W$141,9,FALSE)</f>
        <v>1</v>
      </c>
      <c r="AG165" s="32">
        <f>VLOOKUP(C165,[2]SISMED!$C$2:$W$141,10,FALSE)</f>
        <v>1</v>
      </c>
      <c r="AH165" s="32">
        <f>VLOOKUP(C165,[2]SISMED!$C$2:$W$141,11,FALSE)</f>
        <v>1</v>
      </c>
      <c r="AI165" s="32">
        <f>VLOOKUP(C165,[2]SISMED!$C$2:$W$141,12,FALSE)</f>
        <v>1</v>
      </c>
      <c r="AJ165" s="32">
        <f>VLOOKUP(C165,[2]SISMED!$C$2:$W$141,13,FALSE)</f>
        <v>1</v>
      </c>
      <c r="AK165" s="32">
        <f>VLOOKUP(C165,[2]SISMED!$C$2:$W$141,14,FALSE)</f>
        <v>1</v>
      </c>
      <c r="AL165" s="32">
        <f>VLOOKUP(C165,[2]SISMED!$C$2:$W$141,15,FALSE)</f>
        <v>1</v>
      </c>
      <c r="AM165" s="32">
        <f>VLOOKUP(C165,[2]SISMED!$C$2:$W$141,16,FALSE)</f>
        <v>1</v>
      </c>
      <c r="AN165" s="32">
        <f>VLOOKUP(C165,[2]SISMED!$C$2:$W$141,17,FALSE)</f>
        <v>0</v>
      </c>
      <c r="AO165" s="32">
        <f>VLOOKUP(C165,[2]SISMED!$C$2:$W$141,18,FALSE)</f>
        <v>1</v>
      </c>
      <c r="AP165" s="32">
        <f>VLOOKUP(C165,[2]SISMED!$C$2:$W$141,19,FALSE)</f>
        <v>1</v>
      </c>
      <c r="AQ165" s="32">
        <f>VLOOKUP(C165,[2]SISMED!$C$2:$W$141,20,FALSE)</f>
        <v>16</v>
      </c>
      <c r="AR165" s="32">
        <f>VLOOKUP(C165,[2]SISMED!$C$2:$W$141,21,FALSE)</f>
        <v>100</v>
      </c>
      <c r="AS165" s="21" t="str">
        <f t="shared" si="2"/>
        <v>CUMPLE</v>
      </c>
    </row>
    <row r="166" spans="1:45" ht="15.6" thickBot="1" x14ac:dyDescent="0.35">
      <c r="A166" s="8">
        <v>1612</v>
      </c>
      <c r="B166" s="7" t="s">
        <v>30</v>
      </c>
      <c r="C166" s="20">
        <v>14383</v>
      </c>
      <c r="D166" s="7" t="s">
        <v>197</v>
      </c>
      <c r="E166" s="11" t="str">
        <f>VLOOKUP(C166,[1]Hoja1!$C$4:$E$487,3,FALSE)</f>
        <v>I-2</v>
      </c>
      <c r="F166" s="9">
        <v>1</v>
      </c>
      <c r="G166" s="6">
        <v>1</v>
      </c>
      <c r="H166" s="24">
        <v>0</v>
      </c>
      <c r="I166" s="10">
        <v>1</v>
      </c>
      <c r="J166" s="9">
        <v>1</v>
      </c>
      <c r="K166" s="6">
        <v>1</v>
      </c>
      <c r="L166" s="6">
        <v>1</v>
      </c>
      <c r="M166" s="6">
        <v>1</v>
      </c>
      <c r="N166" s="26">
        <v>1</v>
      </c>
      <c r="O166" s="10">
        <v>1</v>
      </c>
      <c r="P166" s="9">
        <v>1</v>
      </c>
      <c r="Q166" s="6">
        <v>1</v>
      </c>
      <c r="R166" s="6">
        <v>1</v>
      </c>
      <c r="S166" s="6">
        <v>1</v>
      </c>
      <c r="T166" s="6">
        <v>1</v>
      </c>
      <c r="U166" s="6">
        <v>1</v>
      </c>
      <c r="V166" s="24">
        <v>1</v>
      </c>
      <c r="W166" s="6">
        <v>1</v>
      </c>
      <c r="X166" s="29">
        <v>0</v>
      </c>
      <c r="Y166" s="31">
        <v>100</v>
      </c>
      <c r="Z166" s="21">
        <f>VLOOKUP(C166,[2]SISMED!$C$2:$W$141,3,FALSE)</f>
        <v>1</v>
      </c>
      <c r="AA166" s="32">
        <f>VLOOKUP(C166,[2]SISMED!$C$2:$W$141,4,FALSE)</f>
        <v>1</v>
      </c>
      <c r="AB166" s="32">
        <f>VLOOKUP(C166,[2]SISMED!$C$2:$W$141,5,FALSE)</f>
        <v>1</v>
      </c>
      <c r="AC166" s="32">
        <f>VLOOKUP(C166,[2]SISMED!$C$2:$W$141,6,FALSE)</f>
        <v>1</v>
      </c>
      <c r="AD166" s="32">
        <f>VLOOKUP(C166,[2]SISMED!$C$2:$W$141,7,FALSE)</f>
        <v>1</v>
      </c>
      <c r="AE166" s="32">
        <f>VLOOKUP(C166,[2]SISMED!$C$2:$W$141,8,FALSE)</f>
        <v>1</v>
      </c>
      <c r="AF166" s="32">
        <f>VLOOKUP(C166,[2]SISMED!$C$2:$W$141,9,FALSE)</f>
        <v>1</v>
      </c>
      <c r="AG166" s="32">
        <f>VLOOKUP(C166,[2]SISMED!$C$2:$W$141,10,FALSE)</f>
        <v>1</v>
      </c>
      <c r="AH166" s="32">
        <f>VLOOKUP(C166,[2]SISMED!$C$2:$W$141,11,FALSE)</f>
        <v>1</v>
      </c>
      <c r="AI166" s="32">
        <f>VLOOKUP(C166,[2]SISMED!$C$2:$W$141,12,FALSE)</f>
        <v>1</v>
      </c>
      <c r="AJ166" s="32">
        <f>VLOOKUP(C166,[2]SISMED!$C$2:$W$141,13,FALSE)</f>
        <v>1</v>
      </c>
      <c r="AK166" s="32">
        <f>VLOOKUP(C166,[2]SISMED!$C$2:$W$141,14,FALSE)</f>
        <v>1</v>
      </c>
      <c r="AL166" s="32">
        <f>VLOOKUP(C166,[2]SISMED!$C$2:$W$141,15,FALSE)</f>
        <v>1</v>
      </c>
      <c r="AM166" s="32">
        <f>VLOOKUP(C166,[2]SISMED!$C$2:$W$141,16,FALSE)</f>
        <v>1</v>
      </c>
      <c r="AN166" s="32">
        <f>VLOOKUP(C166,[2]SISMED!$C$2:$W$141,17,FALSE)</f>
        <v>0</v>
      </c>
      <c r="AO166" s="32">
        <f>VLOOKUP(C166,[2]SISMED!$C$2:$W$141,18,FALSE)</f>
        <v>1</v>
      </c>
      <c r="AP166" s="32">
        <f>VLOOKUP(C166,[2]SISMED!$C$2:$W$141,19,FALSE)</f>
        <v>1</v>
      </c>
      <c r="AQ166" s="32">
        <f>VLOOKUP(C166,[2]SISMED!$C$2:$W$141,20,FALSE)</f>
        <v>16</v>
      </c>
      <c r="AR166" s="32">
        <f>VLOOKUP(C166,[2]SISMED!$C$2:$W$141,21,FALSE)</f>
        <v>100</v>
      </c>
      <c r="AS166" s="21" t="str">
        <f t="shared" si="2"/>
        <v>CUMPLE</v>
      </c>
    </row>
    <row r="167" spans="1:45" ht="15.6" thickBot="1" x14ac:dyDescent="0.35">
      <c r="A167" s="8">
        <v>1612</v>
      </c>
      <c r="B167" s="7" t="s">
        <v>30</v>
      </c>
      <c r="C167" s="20">
        <v>7371</v>
      </c>
      <c r="D167" s="7" t="s">
        <v>196</v>
      </c>
      <c r="E167" s="11" t="str">
        <f>VLOOKUP(C167,[1]Hoja1!$C$4:$E$487,3,FALSE)</f>
        <v>I-2</v>
      </c>
      <c r="F167" s="9">
        <v>1</v>
      </c>
      <c r="G167" s="6">
        <v>1</v>
      </c>
      <c r="H167" s="24">
        <v>0</v>
      </c>
      <c r="I167" s="10">
        <v>1</v>
      </c>
      <c r="J167" s="9">
        <v>1</v>
      </c>
      <c r="K167" s="6">
        <v>1</v>
      </c>
      <c r="L167" s="6">
        <v>1</v>
      </c>
      <c r="M167" s="6">
        <v>1</v>
      </c>
      <c r="N167" s="26">
        <v>1</v>
      </c>
      <c r="O167" s="10">
        <v>1</v>
      </c>
      <c r="P167" s="9">
        <v>1</v>
      </c>
      <c r="Q167" s="6">
        <v>1</v>
      </c>
      <c r="R167" s="6">
        <v>1</v>
      </c>
      <c r="S167" s="6">
        <v>1</v>
      </c>
      <c r="T167" s="6">
        <v>1</v>
      </c>
      <c r="U167" s="6">
        <v>1</v>
      </c>
      <c r="V167" s="24">
        <v>1</v>
      </c>
      <c r="W167" s="6">
        <v>1</v>
      </c>
      <c r="X167" s="29">
        <v>0</v>
      </c>
      <c r="Y167" s="31">
        <v>100</v>
      </c>
      <c r="Z167" s="21">
        <f>VLOOKUP(C167,[2]SISMED!$C$2:$W$141,3,FALSE)</f>
        <v>1</v>
      </c>
      <c r="AA167" s="32">
        <f>VLOOKUP(C167,[2]SISMED!$C$2:$W$141,4,FALSE)</f>
        <v>1</v>
      </c>
      <c r="AB167" s="32">
        <f>VLOOKUP(C167,[2]SISMED!$C$2:$W$141,5,FALSE)</f>
        <v>1</v>
      </c>
      <c r="AC167" s="32">
        <f>VLOOKUP(C167,[2]SISMED!$C$2:$W$141,6,FALSE)</f>
        <v>1</v>
      </c>
      <c r="AD167" s="32">
        <f>VLOOKUP(C167,[2]SISMED!$C$2:$W$141,7,FALSE)</f>
        <v>1</v>
      </c>
      <c r="AE167" s="32">
        <f>VLOOKUP(C167,[2]SISMED!$C$2:$W$141,8,FALSE)</f>
        <v>1</v>
      </c>
      <c r="AF167" s="32">
        <f>VLOOKUP(C167,[2]SISMED!$C$2:$W$141,9,FALSE)</f>
        <v>1</v>
      </c>
      <c r="AG167" s="32">
        <f>VLOOKUP(C167,[2]SISMED!$C$2:$W$141,10,FALSE)</f>
        <v>1</v>
      </c>
      <c r="AH167" s="32">
        <f>VLOOKUP(C167,[2]SISMED!$C$2:$W$141,11,FALSE)</f>
        <v>1</v>
      </c>
      <c r="AI167" s="32">
        <f>VLOOKUP(C167,[2]SISMED!$C$2:$W$141,12,FALSE)</f>
        <v>1</v>
      </c>
      <c r="AJ167" s="32">
        <f>VLOOKUP(C167,[2]SISMED!$C$2:$W$141,13,FALSE)</f>
        <v>1</v>
      </c>
      <c r="AK167" s="32">
        <f>VLOOKUP(C167,[2]SISMED!$C$2:$W$141,14,FALSE)</f>
        <v>1</v>
      </c>
      <c r="AL167" s="32">
        <f>VLOOKUP(C167,[2]SISMED!$C$2:$W$141,15,FALSE)</f>
        <v>1</v>
      </c>
      <c r="AM167" s="32">
        <f>VLOOKUP(C167,[2]SISMED!$C$2:$W$141,16,FALSE)</f>
        <v>1</v>
      </c>
      <c r="AN167" s="32">
        <f>VLOOKUP(C167,[2]SISMED!$C$2:$W$141,17,FALSE)</f>
        <v>0</v>
      </c>
      <c r="AO167" s="32">
        <f>VLOOKUP(C167,[2]SISMED!$C$2:$W$141,18,FALSE)</f>
        <v>1</v>
      </c>
      <c r="AP167" s="32">
        <f>VLOOKUP(C167,[2]SISMED!$C$2:$W$141,19,FALSE)</f>
        <v>1</v>
      </c>
      <c r="AQ167" s="32">
        <f>VLOOKUP(C167,[2]SISMED!$C$2:$W$141,20,FALSE)</f>
        <v>16</v>
      </c>
      <c r="AR167" s="32">
        <f>VLOOKUP(C167,[2]SISMED!$C$2:$W$141,21,FALSE)</f>
        <v>100</v>
      </c>
      <c r="AS167" s="21" t="str">
        <f t="shared" si="2"/>
        <v>CUMPLE</v>
      </c>
    </row>
    <row r="168" spans="1:45" ht="15.6" thickBot="1" x14ac:dyDescent="0.35">
      <c r="A168" s="8">
        <v>1612</v>
      </c>
      <c r="B168" s="7" t="s">
        <v>30</v>
      </c>
      <c r="C168" s="20">
        <v>7361</v>
      </c>
      <c r="D168" s="7" t="s">
        <v>195</v>
      </c>
      <c r="E168" s="11" t="str">
        <f>VLOOKUP(C168,[1]Hoja1!$C$4:$E$487,3,FALSE)</f>
        <v>I-2</v>
      </c>
      <c r="F168" s="9">
        <v>1</v>
      </c>
      <c r="G168" s="6">
        <v>1</v>
      </c>
      <c r="H168" s="24">
        <v>0</v>
      </c>
      <c r="I168" s="10">
        <v>1</v>
      </c>
      <c r="J168" s="9">
        <v>1</v>
      </c>
      <c r="K168" s="6">
        <v>1</v>
      </c>
      <c r="L168" s="6">
        <v>1</v>
      </c>
      <c r="M168" s="6">
        <v>1</v>
      </c>
      <c r="N168" s="26">
        <v>1</v>
      </c>
      <c r="O168" s="10">
        <v>1</v>
      </c>
      <c r="P168" s="9">
        <v>1</v>
      </c>
      <c r="Q168" s="6">
        <v>1</v>
      </c>
      <c r="R168" s="6">
        <v>1</v>
      </c>
      <c r="S168" s="6">
        <v>1</v>
      </c>
      <c r="T168" s="6">
        <v>1</v>
      </c>
      <c r="U168" s="6">
        <v>1</v>
      </c>
      <c r="V168" s="24">
        <v>1</v>
      </c>
      <c r="W168" s="6">
        <v>1</v>
      </c>
      <c r="X168" s="29">
        <v>0</v>
      </c>
      <c r="Y168" s="31">
        <v>100</v>
      </c>
      <c r="Z168" s="21">
        <f>VLOOKUP(C168,[2]SISMED!$C$2:$W$141,3,FALSE)</f>
        <v>1</v>
      </c>
      <c r="AA168" s="32">
        <f>VLOOKUP(C168,[2]SISMED!$C$2:$W$141,4,FALSE)</f>
        <v>1</v>
      </c>
      <c r="AB168" s="32">
        <f>VLOOKUP(C168,[2]SISMED!$C$2:$W$141,5,FALSE)</f>
        <v>1</v>
      </c>
      <c r="AC168" s="32">
        <f>VLOOKUP(C168,[2]SISMED!$C$2:$W$141,6,FALSE)</f>
        <v>1</v>
      </c>
      <c r="AD168" s="32">
        <f>VLOOKUP(C168,[2]SISMED!$C$2:$W$141,7,FALSE)</f>
        <v>1</v>
      </c>
      <c r="AE168" s="32">
        <f>VLOOKUP(C168,[2]SISMED!$C$2:$W$141,8,FALSE)</f>
        <v>1</v>
      </c>
      <c r="AF168" s="32">
        <f>VLOOKUP(C168,[2]SISMED!$C$2:$W$141,9,FALSE)</f>
        <v>1</v>
      </c>
      <c r="AG168" s="32">
        <f>VLOOKUP(C168,[2]SISMED!$C$2:$W$141,10,FALSE)</f>
        <v>1</v>
      </c>
      <c r="AH168" s="32">
        <f>VLOOKUP(C168,[2]SISMED!$C$2:$W$141,11,FALSE)</f>
        <v>1</v>
      </c>
      <c r="AI168" s="32">
        <f>VLOOKUP(C168,[2]SISMED!$C$2:$W$141,12,FALSE)</f>
        <v>1</v>
      </c>
      <c r="AJ168" s="32">
        <f>VLOOKUP(C168,[2]SISMED!$C$2:$W$141,13,FALSE)</f>
        <v>1</v>
      </c>
      <c r="AK168" s="32">
        <f>VLOOKUP(C168,[2]SISMED!$C$2:$W$141,14,FALSE)</f>
        <v>1</v>
      </c>
      <c r="AL168" s="32">
        <f>VLOOKUP(C168,[2]SISMED!$C$2:$W$141,15,FALSE)</f>
        <v>1</v>
      </c>
      <c r="AM168" s="32">
        <f>VLOOKUP(C168,[2]SISMED!$C$2:$W$141,16,FALSE)</f>
        <v>1</v>
      </c>
      <c r="AN168" s="32">
        <f>VLOOKUP(C168,[2]SISMED!$C$2:$W$141,17,FALSE)</f>
        <v>0</v>
      </c>
      <c r="AO168" s="32">
        <f>VLOOKUP(C168,[2]SISMED!$C$2:$W$141,18,FALSE)</f>
        <v>1</v>
      </c>
      <c r="AP168" s="32">
        <f>VLOOKUP(C168,[2]SISMED!$C$2:$W$141,19,FALSE)</f>
        <v>1</v>
      </c>
      <c r="AQ168" s="32">
        <f>VLOOKUP(C168,[2]SISMED!$C$2:$W$141,20,FALSE)</f>
        <v>16</v>
      </c>
      <c r="AR168" s="32">
        <f>VLOOKUP(C168,[2]SISMED!$C$2:$W$141,21,FALSE)</f>
        <v>100</v>
      </c>
      <c r="AS168" s="21" t="str">
        <f t="shared" si="2"/>
        <v>CUMPLE</v>
      </c>
    </row>
    <row r="169" spans="1:45" ht="15.6" thickBot="1" x14ac:dyDescent="0.35">
      <c r="A169" s="8">
        <v>1612</v>
      </c>
      <c r="B169" s="7" t="s">
        <v>30</v>
      </c>
      <c r="C169" s="20">
        <v>347</v>
      </c>
      <c r="D169" s="7" t="s">
        <v>194</v>
      </c>
      <c r="E169" s="11" t="str">
        <f>VLOOKUP(C169,[1]Hoja1!$C$4:$E$487,3,FALSE)</f>
        <v>I-2</v>
      </c>
      <c r="F169" s="9">
        <v>1</v>
      </c>
      <c r="G169" s="6">
        <v>1</v>
      </c>
      <c r="H169" s="24">
        <v>0</v>
      </c>
      <c r="I169" s="10">
        <v>1</v>
      </c>
      <c r="J169" s="9">
        <v>1</v>
      </c>
      <c r="K169" s="6">
        <v>1</v>
      </c>
      <c r="L169" s="6">
        <v>1</v>
      </c>
      <c r="M169" s="6">
        <v>1</v>
      </c>
      <c r="N169" s="26">
        <v>1</v>
      </c>
      <c r="O169" s="10">
        <v>1</v>
      </c>
      <c r="P169" s="9">
        <v>1</v>
      </c>
      <c r="Q169" s="6">
        <v>1</v>
      </c>
      <c r="R169" s="6">
        <v>1</v>
      </c>
      <c r="S169" s="6">
        <v>1</v>
      </c>
      <c r="T169" s="6">
        <v>1</v>
      </c>
      <c r="U169" s="6">
        <v>1</v>
      </c>
      <c r="V169" s="24">
        <v>1</v>
      </c>
      <c r="W169" s="6">
        <v>1</v>
      </c>
      <c r="X169" s="29">
        <v>0</v>
      </c>
      <c r="Y169" s="31">
        <v>100</v>
      </c>
      <c r="Z169" s="21">
        <f>VLOOKUP(C169,[2]SISMED!$C$2:$W$141,3,FALSE)</f>
        <v>1</v>
      </c>
      <c r="AA169" s="32">
        <f>VLOOKUP(C169,[2]SISMED!$C$2:$W$141,4,FALSE)</f>
        <v>1</v>
      </c>
      <c r="AB169" s="32">
        <f>VLOOKUP(C169,[2]SISMED!$C$2:$W$141,5,FALSE)</f>
        <v>1</v>
      </c>
      <c r="AC169" s="32">
        <f>VLOOKUP(C169,[2]SISMED!$C$2:$W$141,6,FALSE)</f>
        <v>1</v>
      </c>
      <c r="AD169" s="32">
        <f>VLOOKUP(C169,[2]SISMED!$C$2:$W$141,7,FALSE)</f>
        <v>1</v>
      </c>
      <c r="AE169" s="32">
        <f>VLOOKUP(C169,[2]SISMED!$C$2:$W$141,8,FALSE)</f>
        <v>1</v>
      </c>
      <c r="AF169" s="32">
        <f>VLOOKUP(C169,[2]SISMED!$C$2:$W$141,9,FALSE)</f>
        <v>1</v>
      </c>
      <c r="AG169" s="32">
        <f>VLOOKUP(C169,[2]SISMED!$C$2:$W$141,10,FALSE)</f>
        <v>1</v>
      </c>
      <c r="AH169" s="32">
        <f>VLOOKUP(C169,[2]SISMED!$C$2:$W$141,11,FALSE)</f>
        <v>1</v>
      </c>
      <c r="AI169" s="32">
        <f>VLOOKUP(C169,[2]SISMED!$C$2:$W$141,12,FALSE)</f>
        <v>1</v>
      </c>
      <c r="AJ169" s="32">
        <f>VLOOKUP(C169,[2]SISMED!$C$2:$W$141,13,FALSE)</f>
        <v>1</v>
      </c>
      <c r="AK169" s="32">
        <f>VLOOKUP(C169,[2]SISMED!$C$2:$W$141,14,FALSE)</f>
        <v>1</v>
      </c>
      <c r="AL169" s="32">
        <f>VLOOKUP(C169,[2]SISMED!$C$2:$W$141,15,FALSE)</f>
        <v>1</v>
      </c>
      <c r="AM169" s="32">
        <f>VLOOKUP(C169,[2]SISMED!$C$2:$W$141,16,FALSE)</f>
        <v>1</v>
      </c>
      <c r="AN169" s="32">
        <f>VLOOKUP(C169,[2]SISMED!$C$2:$W$141,17,FALSE)</f>
        <v>0</v>
      </c>
      <c r="AO169" s="32">
        <f>VLOOKUP(C169,[2]SISMED!$C$2:$W$141,18,FALSE)</f>
        <v>1</v>
      </c>
      <c r="AP169" s="32">
        <f>VLOOKUP(C169,[2]SISMED!$C$2:$W$141,19,FALSE)</f>
        <v>1</v>
      </c>
      <c r="AQ169" s="32">
        <f>VLOOKUP(C169,[2]SISMED!$C$2:$W$141,20,FALSE)</f>
        <v>16</v>
      </c>
      <c r="AR169" s="32">
        <f>VLOOKUP(C169,[2]SISMED!$C$2:$W$141,21,FALSE)</f>
        <v>100</v>
      </c>
      <c r="AS169" s="21" t="str">
        <f t="shared" si="2"/>
        <v>CUMPLE</v>
      </c>
    </row>
    <row r="170" spans="1:45" ht="15.6" thickBot="1" x14ac:dyDescent="0.35">
      <c r="A170" s="8">
        <v>1612</v>
      </c>
      <c r="B170" s="7" t="s">
        <v>30</v>
      </c>
      <c r="C170" s="20">
        <v>341</v>
      </c>
      <c r="D170" s="7" t="s">
        <v>193</v>
      </c>
      <c r="E170" s="11" t="str">
        <f>VLOOKUP(C170,[1]Hoja1!$C$4:$E$487,3,FALSE)</f>
        <v>I-2</v>
      </c>
      <c r="F170" s="9">
        <v>1</v>
      </c>
      <c r="G170" s="6">
        <v>1</v>
      </c>
      <c r="H170" s="24">
        <v>0</v>
      </c>
      <c r="I170" s="10">
        <v>1</v>
      </c>
      <c r="J170" s="9">
        <v>1</v>
      </c>
      <c r="K170" s="6">
        <v>1</v>
      </c>
      <c r="L170" s="6">
        <v>1</v>
      </c>
      <c r="M170" s="6">
        <v>1</v>
      </c>
      <c r="N170" s="26">
        <v>1</v>
      </c>
      <c r="O170" s="10">
        <v>1</v>
      </c>
      <c r="P170" s="9">
        <v>1</v>
      </c>
      <c r="Q170" s="6">
        <v>1</v>
      </c>
      <c r="R170" s="6">
        <v>1</v>
      </c>
      <c r="S170" s="6">
        <v>1</v>
      </c>
      <c r="T170" s="6">
        <v>0</v>
      </c>
      <c r="U170" s="6">
        <v>1</v>
      </c>
      <c r="V170" s="24">
        <v>1</v>
      </c>
      <c r="W170" s="6">
        <v>1</v>
      </c>
      <c r="X170" s="29">
        <v>0</v>
      </c>
      <c r="Y170" s="31">
        <v>100</v>
      </c>
      <c r="Z170" s="21">
        <f>VLOOKUP(C170,[2]SISMED!$C$2:$W$141,3,FALSE)</f>
        <v>1</v>
      </c>
      <c r="AA170" s="32">
        <f>VLOOKUP(C170,[2]SISMED!$C$2:$W$141,4,FALSE)</f>
        <v>1</v>
      </c>
      <c r="AB170" s="32">
        <f>VLOOKUP(C170,[2]SISMED!$C$2:$W$141,5,FALSE)</f>
        <v>1</v>
      </c>
      <c r="AC170" s="32">
        <f>VLOOKUP(C170,[2]SISMED!$C$2:$W$141,6,FALSE)</f>
        <v>1</v>
      </c>
      <c r="AD170" s="32">
        <f>VLOOKUP(C170,[2]SISMED!$C$2:$W$141,7,FALSE)</f>
        <v>1</v>
      </c>
      <c r="AE170" s="32">
        <f>VLOOKUP(C170,[2]SISMED!$C$2:$W$141,8,FALSE)</f>
        <v>1</v>
      </c>
      <c r="AF170" s="32">
        <f>VLOOKUP(C170,[2]SISMED!$C$2:$W$141,9,FALSE)</f>
        <v>1</v>
      </c>
      <c r="AG170" s="32">
        <f>VLOOKUP(C170,[2]SISMED!$C$2:$W$141,10,FALSE)</f>
        <v>1</v>
      </c>
      <c r="AH170" s="32">
        <f>VLOOKUP(C170,[2]SISMED!$C$2:$W$141,11,FALSE)</f>
        <v>1</v>
      </c>
      <c r="AI170" s="32">
        <f>VLOOKUP(C170,[2]SISMED!$C$2:$W$141,12,FALSE)</f>
        <v>1</v>
      </c>
      <c r="AJ170" s="32">
        <f>VLOOKUP(C170,[2]SISMED!$C$2:$W$141,13,FALSE)</f>
        <v>1</v>
      </c>
      <c r="AK170" s="32">
        <f>VLOOKUP(C170,[2]SISMED!$C$2:$W$141,14,FALSE)</f>
        <v>1</v>
      </c>
      <c r="AL170" s="32">
        <f>VLOOKUP(C170,[2]SISMED!$C$2:$W$141,15,FALSE)</f>
        <v>1</v>
      </c>
      <c r="AM170" s="32">
        <f>VLOOKUP(C170,[2]SISMED!$C$2:$W$141,16,FALSE)</f>
        <v>1</v>
      </c>
      <c r="AN170" s="32">
        <f>VLOOKUP(C170,[2]SISMED!$C$2:$W$141,17,FALSE)</f>
        <v>0</v>
      </c>
      <c r="AO170" s="32">
        <f>VLOOKUP(C170,[2]SISMED!$C$2:$W$141,18,FALSE)</f>
        <v>1</v>
      </c>
      <c r="AP170" s="32">
        <f>VLOOKUP(C170,[2]SISMED!$C$2:$W$141,19,FALSE)</f>
        <v>1</v>
      </c>
      <c r="AQ170" s="32">
        <f>VLOOKUP(C170,[2]SISMED!$C$2:$W$141,20,FALSE)</f>
        <v>16</v>
      </c>
      <c r="AR170" s="32">
        <f>VLOOKUP(C170,[2]SISMED!$C$2:$W$141,21,FALSE)</f>
        <v>100</v>
      </c>
      <c r="AS170" s="21" t="str">
        <f t="shared" si="2"/>
        <v>CUMPLE</v>
      </c>
    </row>
    <row r="171" spans="1:45" ht="15.6" thickBot="1" x14ac:dyDescent="0.35">
      <c r="A171" s="8">
        <v>1613</v>
      </c>
      <c r="B171" s="22" t="s">
        <v>31</v>
      </c>
      <c r="C171" s="20">
        <v>21804</v>
      </c>
      <c r="D171" s="7" t="s">
        <v>192</v>
      </c>
      <c r="E171" s="11" t="str">
        <f>VLOOKUP(C171,[1]Hoja1!$C$4:$E$487,3,FALSE)</f>
        <v>I-1</v>
      </c>
      <c r="F171" s="9">
        <v>0</v>
      </c>
      <c r="G171" s="6">
        <v>1</v>
      </c>
      <c r="H171" s="24">
        <v>0</v>
      </c>
      <c r="I171" s="10">
        <v>1</v>
      </c>
      <c r="J171" s="9">
        <v>1</v>
      </c>
      <c r="K171" s="6">
        <v>1</v>
      </c>
      <c r="L171" s="6">
        <v>1</v>
      </c>
      <c r="M171" s="6">
        <v>1</v>
      </c>
      <c r="N171" s="26">
        <v>1</v>
      </c>
      <c r="O171" s="10">
        <v>1</v>
      </c>
      <c r="P171" s="9">
        <v>1</v>
      </c>
      <c r="Q171" s="6">
        <v>1</v>
      </c>
      <c r="R171" s="6">
        <v>1</v>
      </c>
      <c r="S171" s="6">
        <v>1</v>
      </c>
      <c r="T171" s="6">
        <v>1</v>
      </c>
      <c r="U171" s="6">
        <v>1</v>
      </c>
      <c r="V171" s="24">
        <v>1</v>
      </c>
      <c r="W171" s="6">
        <v>1</v>
      </c>
      <c r="X171" s="29">
        <v>0</v>
      </c>
      <c r="Y171" s="31">
        <v>93.3</v>
      </c>
      <c r="Z171" s="21">
        <f>VLOOKUP(C171,[2]SISMED!$C$2:$W$141,3,FALSE)</f>
        <v>1</v>
      </c>
      <c r="AA171" s="32">
        <f>VLOOKUP(C171,[2]SISMED!$C$2:$W$141,4,FALSE)</f>
        <v>1</v>
      </c>
      <c r="AB171" s="32">
        <f>VLOOKUP(C171,[2]SISMED!$C$2:$W$141,5,FALSE)</f>
        <v>1</v>
      </c>
      <c r="AC171" s="32">
        <f>VLOOKUP(C171,[2]SISMED!$C$2:$W$141,6,FALSE)</f>
        <v>1</v>
      </c>
      <c r="AD171" s="32">
        <f>VLOOKUP(C171,[2]SISMED!$C$2:$W$141,7,FALSE)</f>
        <v>1</v>
      </c>
      <c r="AE171" s="32">
        <f>VLOOKUP(C171,[2]SISMED!$C$2:$W$141,8,FALSE)</f>
        <v>1</v>
      </c>
      <c r="AF171" s="32">
        <f>VLOOKUP(C171,[2]SISMED!$C$2:$W$141,9,FALSE)</f>
        <v>1</v>
      </c>
      <c r="AG171" s="32">
        <f>VLOOKUP(C171,[2]SISMED!$C$2:$W$141,10,FALSE)</f>
        <v>1</v>
      </c>
      <c r="AH171" s="32">
        <f>VLOOKUP(C171,[2]SISMED!$C$2:$W$141,11,FALSE)</f>
        <v>1</v>
      </c>
      <c r="AI171" s="32">
        <f>VLOOKUP(C171,[2]SISMED!$C$2:$W$141,12,FALSE)</f>
        <v>1</v>
      </c>
      <c r="AJ171" s="32">
        <f>VLOOKUP(C171,[2]SISMED!$C$2:$W$141,13,FALSE)</f>
        <v>1</v>
      </c>
      <c r="AK171" s="32">
        <f>VLOOKUP(C171,[2]SISMED!$C$2:$W$141,14,FALSE)</f>
        <v>1</v>
      </c>
      <c r="AL171" s="32">
        <f>VLOOKUP(C171,[2]SISMED!$C$2:$W$141,15,FALSE)</f>
        <v>1</v>
      </c>
      <c r="AM171" s="32">
        <f>VLOOKUP(C171,[2]SISMED!$C$2:$W$141,16,FALSE)</f>
        <v>1</v>
      </c>
      <c r="AN171" s="32">
        <f>VLOOKUP(C171,[2]SISMED!$C$2:$W$141,17,FALSE)</f>
        <v>0</v>
      </c>
      <c r="AO171" s="32">
        <f>VLOOKUP(C171,[2]SISMED!$C$2:$W$141,18,FALSE)</f>
        <v>1</v>
      </c>
      <c r="AP171" s="32">
        <f>VLOOKUP(C171,[2]SISMED!$C$2:$W$141,19,FALSE)</f>
        <v>1</v>
      </c>
      <c r="AQ171" s="32">
        <f>VLOOKUP(C171,[2]SISMED!$C$2:$W$141,20,FALSE)</f>
        <v>16</v>
      </c>
      <c r="AR171" s="32">
        <f>VLOOKUP(C171,[2]SISMED!$C$2:$W$141,21,FALSE)</f>
        <v>100</v>
      </c>
      <c r="AS171" s="21" t="str">
        <f t="shared" si="2"/>
        <v>CUMPLE</v>
      </c>
    </row>
    <row r="172" spans="1:45" ht="15.6" thickBot="1" x14ac:dyDescent="0.35">
      <c r="A172" s="8">
        <v>1613</v>
      </c>
      <c r="B172" s="7" t="s">
        <v>31</v>
      </c>
      <c r="C172" s="20">
        <v>451</v>
      </c>
      <c r="D172" s="7" t="s">
        <v>191</v>
      </c>
      <c r="E172" s="11" t="str">
        <f>VLOOKUP(C172,[1]Hoja1!$C$4:$E$487,3,FALSE)</f>
        <v>I-1</v>
      </c>
      <c r="F172" s="9">
        <v>1</v>
      </c>
      <c r="G172" s="6">
        <v>1</v>
      </c>
      <c r="H172" s="24">
        <v>0</v>
      </c>
      <c r="I172" s="10">
        <v>1</v>
      </c>
      <c r="J172" s="9">
        <v>1</v>
      </c>
      <c r="K172" s="6">
        <v>1</v>
      </c>
      <c r="L172" s="6">
        <v>1</v>
      </c>
      <c r="M172" s="6">
        <v>1</v>
      </c>
      <c r="N172" s="26">
        <v>1</v>
      </c>
      <c r="O172" s="10">
        <v>1</v>
      </c>
      <c r="P172" s="9">
        <v>1</v>
      </c>
      <c r="Q172" s="6">
        <v>1</v>
      </c>
      <c r="R172" s="6">
        <v>1</v>
      </c>
      <c r="S172" s="6">
        <v>1</v>
      </c>
      <c r="T172" s="6">
        <v>1</v>
      </c>
      <c r="U172" s="6">
        <v>1</v>
      </c>
      <c r="V172" s="24">
        <v>1</v>
      </c>
      <c r="W172" s="6">
        <v>1</v>
      </c>
      <c r="X172" s="29">
        <v>0</v>
      </c>
      <c r="Y172" s="31">
        <v>100</v>
      </c>
      <c r="Z172" s="21">
        <f>VLOOKUP(C172,[2]SISMED!$C$2:$W$141,3,FALSE)</f>
        <v>1</v>
      </c>
      <c r="AA172" s="32">
        <f>VLOOKUP(C172,[2]SISMED!$C$2:$W$141,4,FALSE)</f>
        <v>1</v>
      </c>
      <c r="AB172" s="32">
        <f>VLOOKUP(C172,[2]SISMED!$C$2:$W$141,5,FALSE)</f>
        <v>1</v>
      </c>
      <c r="AC172" s="32">
        <f>VLOOKUP(C172,[2]SISMED!$C$2:$W$141,6,FALSE)</f>
        <v>1</v>
      </c>
      <c r="AD172" s="32">
        <f>VLOOKUP(C172,[2]SISMED!$C$2:$W$141,7,FALSE)</f>
        <v>1</v>
      </c>
      <c r="AE172" s="32">
        <f>VLOOKUP(C172,[2]SISMED!$C$2:$W$141,8,FALSE)</f>
        <v>1</v>
      </c>
      <c r="AF172" s="32">
        <f>VLOOKUP(C172,[2]SISMED!$C$2:$W$141,9,FALSE)</f>
        <v>1</v>
      </c>
      <c r="AG172" s="32">
        <f>VLOOKUP(C172,[2]SISMED!$C$2:$W$141,10,FALSE)</f>
        <v>1</v>
      </c>
      <c r="AH172" s="32">
        <f>VLOOKUP(C172,[2]SISMED!$C$2:$W$141,11,FALSE)</f>
        <v>1</v>
      </c>
      <c r="AI172" s="32">
        <f>VLOOKUP(C172,[2]SISMED!$C$2:$W$141,12,FALSE)</f>
        <v>1</v>
      </c>
      <c r="AJ172" s="32">
        <f>VLOOKUP(C172,[2]SISMED!$C$2:$W$141,13,FALSE)</f>
        <v>1</v>
      </c>
      <c r="AK172" s="32">
        <f>VLOOKUP(C172,[2]SISMED!$C$2:$W$141,14,FALSE)</f>
        <v>1</v>
      </c>
      <c r="AL172" s="32">
        <f>VLOOKUP(C172,[2]SISMED!$C$2:$W$141,15,FALSE)</f>
        <v>1</v>
      </c>
      <c r="AM172" s="32">
        <f>VLOOKUP(C172,[2]SISMED!$C$2:$W$141,16,FALSE)</f>
        <v>1</v>
      </c>
      <c r="AN172" s="32">
        <f>VLOOKUP(C172,[2]SISMED!$C$2:$W$141,17,FALSE)</f>
        <v>0</v>
      </c>
      <c r="AO172" s="32">
        <f>VLOOKUP(C172,[2]SISMED!$C$2:$W$141,18,FALSE)</f>
        <v>1</v>
      </c>
      <c r="AP172" s="32">
        <f>VLOOKUP(C172,[2]SISMED!$C$2:$W$141,19,FALSE)</f>
        <v>1</v>
      </c>
      <c r="AQ172" s="32">
        <f>VLOOKUP(C172,[2]SISMED!$C$2:$W$141,20,FALSE)</f>
        <v>16</v>
      </c>
      <c r="AR172" s="32">
        <f>VLOOKUP(C172,[2]SISMED!$C$2:$W$141,21,FALSE)</f>
        <v>100</v>
      </c>
      <c r="AS172" s="21" t="str">
        <f t="shared" si="2"/>
        <v>CUMPLE</v>
      </c>
    </row>
    <row r="173" spans="1:45" ht="15.6" thickBot="1" x14ac:dyDescent="0.35">
      <c r="A173" s="8">
        <v>1613</v>
      </c>
      <c r="B173" s="7" t="s">
        <v>31</v>
      </c>
      <c r="C173" s="20">
        <v>455</v>
      </c>
      <c r="D173" s="7" t="s">
        <v>190</v>
      </c>
      <c r="E173" s="11" t="str">
        <f>VLOOKUP(C173,[1]Hoja1!$C$4:$E$487,3,FALSE)</f>
        <v>I-1</v>
      </c>
      <c r="F173" s="9">
        <v>1</v>
      </c>
      <c r="G173" s="6">
        <v>1</v>
      </c>
      <c r="H173" s="24">
        <v>0</v>
      </c>
      <c r="I173" s="10">
        <v>1</v>
      </c>
      <c r="J173" s="9">
        <v>1</v>
      </c>
      <c r="K173" s="6">
        <v>0</v>
      </c>
      <c r="L173" s="6">
        <v>1</v>
      </c>
      <c r="M173" s="6">
        <v>1</v>
      </c>
      <c r="N173" s="26">
        <v>1</v>
      </c>
      <c r="O173" s="10">
        <v>1</v>
      </c>
      <c r="P173" s="9">
        <v>1</v>
      </c>
      <c r="Q173" s="6">
        <v>1</v>
      </c>
      <c r="R173" s="6">
        <v>1</v>
      </c>
      <c r="S173" s="6">
        <v>1</v>
      </c>
      <c r="T173" s="6">
        <v>1</v>
      </c>
      <c r="U173" s="6">
        <v>1</v>
      </c>
      <c r="V173" s="24">
        <v>1</v>
      </c>
      <c r="W173" s="6">
        <v>1</v>
      </c>
      <c r="X173" s="29">
        <v>0</v>
      </c>
      <c r="Y173" s="31">
        <v>93.3</v>
      </c>
      <c r="Z173" s="21">
        <f>VLOOKUP(C173,[2]SISMED!$C$2:$W$141,3,FALSE)</f>
        <v>1</v>
      </c>
      <c r="AA173" s="32">
        <f>VLOOKUP(C173,[2]SISMED!$C$2:$W$141,4,FALSE)</f>
        <v>1</v>
      </c>
      <c r="AB173" s="32">
        <f>VLOOKUP(C173,[2]SISMED!$C$2:$W$141,5,FALSE)</f>
        <v>1</v>
      </c>
      <c r="AC173" s="32">
        <f>VLOOKUP(C173,[2]SISMED!$C$2:$W$141,6,FALSE)</f>
        <v>1</v>
      </c>
      <c r="AD173" s="32">
        <f>VLOOKUP(C173,[2]SISMED!$C$2:$W$141,7,FALSE)</f>
        <v>1</v>
      </c>
      <c r="AE173" s="32">
        <f>VLOOKUP(C173,[2]SISMED!$C$2:$W$141,8,FALSE)</f>
        <v>1</v>
      </c>
      <c r="AF173" s="32">
        <f>VLOOKUP(C173,[2]SISMED!$C$2:$W$141,9,FALSE)</f>
        <v>1</v>
      </c>
      <c r="AG173" s="32">
        <f>VLOOKUP(C173,[2]SISMED!$C$2:$W$141,10,FALSE)</f>
        <v>1</v>
      </c>
      <c r="AH173" s="32">
        <f>VLOOKUP(C173,[2]SISMED!$C$2:$W$141,11,FALSE)</f>
        <v>1</v>
      </c>
      <c r="AI173" s="32">
        <f>VLOOKUP(C173,[2]SISMED!$C$2:$W$141,12,FALSE)</f>
        <v>1</v>
      </c>
      <c r="AJ173" s="32">
        <f>VLOOKUP(C173,[2]SISMED!$C$2:$W$141,13,FALSE)</f>
        <v>1</v>
      </c>
      <c r="AK173" s="32">
        <f>VLOOKUP(C173,[2]SISMED!$C$2:$W$141,14,FALSE)</f>
        <v>1</v>
      </c>
      <c r="AL173" s="32">
        <f>VLOOKUP(C173,[2]SISMED!$C$2:$W$141,15,FALSE)</f>
        <v>1</v>
      </c>
      <c r="AM173" s="32">
        <f>VLOOKUP(C173,[2]SISMED!$C$2:$W$141,16,FALSE)</f>
        <v>1</v>
      </c>
      <c r="AN173" s="32">
        <f>VLOOKUP(C173,[2]SISMED!$C$2:$W$141,17,FALSE)</f>
        <v>0</v>
      </c>
      <c r="AO173" s="32">
        <f>VLOOKUP(C173,[2]SISMED!$C$2:$W$141,18,FALSE)</f>
        <v>1</v>
      </c>
      <c r="AP173" s="32">
        <f>VLOOKUP(C173,[2]SISMED!$C$2:$W$141,19,FALSE)</f>
        <v>1</v>
      </c>
      <c r="AQ173" s="32">
        <f>VLOOKUP(C173,[2]SISMED!$C$2:$W$141,20,FALSE)</f>
        <v>16</v>
      </c>
      <c r="AR173" s="32">
        <f>VLOOKUP(C173,[2]SISMED!$C$2:$W$141,21,FALSE)</f>
        <v>100</v>
      </c>
      <c r="AS173" s="21" t="str">
        <f t="shared" si="2"/>
        <v>CUMPLE</v>
      </c>
    </row>
    <row r="174" spans="1:45" ht="15.6" thickBot="1" x14ac:dyDescent="0.35">
      <c r="A174" s="8">
        <v>1613</v>
      </c>
      <c r="B174" s="7" t="s">
        <v>31</v>
      </c>
      <c r="C174" s="20">
        <v>453</v>
      </c>
      <c r="D174" s="7" t="s">
        <v>189</v>
      </c>
      <c r="E174" s="11" t="str">
        <f>VLOOKUP(C174,[1]Hoja1!$C$4:$E$487,3,FALSE)</f>
        <v>I-1</v>
      </c>
      <c r="F174" s="9">
        <v>1</v>
      </c>
      <c r="G174" s="6">
        <v>1</v>
      </c>
      <c r="H174" s="24">
        <v>0</v>
      </c>
      <c r="I174" s="10">
        <v>1</v>
      </c>
      <c r="J174" s="9">
        <v>1</v>
      </c>
      <c r="K174" s="6">
        <v>1</v>
      </c>
      <c r="L174" s="6">
        <v>1</v>
      </c>
      <c r="M174" s="6">
        <v>1</v>
      </c>
      <c r="N174" s="26">
        <v>1</v>
      </c>
      <c r="O174" s="10">
        <v>1</v>
      </c>
      <c r="P174" s="9">
        <v>1</v>
      </c>
      <c r="Q174" s="6">
        <v>1</v>
      </c>
      <c r="R174" s="6">
        <v>1</v>
      </c>
      <c r="S174" s="6">
        <v>1</v>
      </c>
      <c r="T174" s="6">
        <v>1</v>
      </c>
      <c r="U174" s="6">
        <v>1</v>
      </c>
      <c r="V174" s="24">
        <v>1</v>
      </c>
      <c r="W174" s="6">
        <v>1</v>
      </c>
      <c r="X174" s="29">
        <v>0</v>
      </c>
      <c r="Y174" s="31">
        <v>100</v>
      </c>
      <c r="Z174" s="21">
        <f>VLOOKUP(C174,[2]SISMED!$C$2:$W$141,3,FALSE)</f>
        <v>1</v>
      </c>
      <c r="AA174" s="32">
        <f>VLOOKUP(C174,[2]SISMED!$C$2:$W$141,4,FALSE)</f>
        <v>1</v>
      </c>
      <c r="AB174" s="32">
        <f>VLOOKUP(C174,[2]SISMED!$C$2:$W$141,5,FALSE)</f>
        <v>1</v>
      </c>
      <c r="AC174" s="32">
        <f>VLOOKUP(C174,[2]SISMED!$C$2:$W$141,6,FALSE)</f>
        <v>1</v>
      </c>
      <c r="AD174" s="32">
        <f>VLOOKUP(C174,[2]SISMED!$C$2:$W$141,7,FALSE)</f>
        <v>1</v>
      </c>
      <c r="AE174" s="32">
        <f>VLOOKUP(C174,[2]SISMED!$C$2:$W$141,8,FALSE)</f>
        <v>1</v>
      </c>
      <c r="AF174" s="32">
        <f>VLOOKUP(C174,[2]SISMED!$C$2:$W$141,9,FALSE)</f>
        <v>1</v>
      </c>
      <c r="AG174" s="32">
        <f>VLOOKUP(C174,[2]SISMED!$C$2:$W$141,10,FALSE)</f>
        <v>1</v>
      </c>
      <c r="AH174" s="32">
        <f>VLOOKUP(C174,[2]SISMED!$C$2:$W$141,11,FALSE)</f>
        <v>1</v>
      </c>
      <c r="AI174" s="32">
        <f>VLOOKUP(C174,[2]SISMED!$C$2:$W$141,12,FALSE)</f>
        <v>1</v>
      </c>
      <c r="AJ174" s="32">
        <f>VLOOKUP(C174,[2]SISMED!$C$2:$W$141,13,FALSE)</f>
        <v>1</v>
      </c>
      <c r="AK174" s="32">
        <f>VLOOKUP(C174,[2]SISMED!$C$2:$W$141,14,FALSE)</f>
        <v>1</v>
      </c>
      <c r="AL174" s="32">
        <f>VLOOKUP(C174,[2]SISMED!$C$2:$W$141,15,FALSE)</f>
        <v>1</v>
      </c>
      <c r="AM174" s="32">
        <f>VLOOKUP(C174,[2]SISMED!$C$2:$W$141,16,FALSE)</f>
        <v>1</v>
      </c>
      <c r="AN174" s="32">
        <f>VLOOKUP(C174,[2]SISMED!$C$2:$W$141,17,FALSE)</f>
        <v>0</v>
      </c>
      <c r="AO174" s="32">
        <f>VLOOKUP(C174,[2]SISMED!$C$2:$W$141,18,FALSE)</f>
        <v>1</v>
      </c>
      <c r="AP174" s="32">
        <f>VLOOKUP(C174,[2]SISMED!$C$2:$W$141,19,FALSE)</f>
        <v>1</v>
      </c>
      <c r="AQ174" s="32">
        <f>VLOOKUP(C174,[2]SISMED!$C$2:$W$141,20,FALSE)</f>
        <v>16</v>
      </c>
      <c r="AR174" s="32">
        <f>VLOOKUP(C174,[2]SISMED!$C$2:$W$141,21,FALSE)</f>
        <v>100</v>
      </c>
      <c r="AS174" s="21" t="str">
        <f t="shared" si="2"/>
        <v>CUMPLE</v>
      </c>
    </row>
    <row r="175" spans="1:45" ht="15.6" thickBot="1" x14ac:dyDescent="0.35">
      <c r="A175" s="8">
        <v>1613</v>
      </c>
      <c r="B175" s="7" t="s">
        <v>31</v>
      </c>
      <c r="C175" s="20">
        <v>450</v>
      </c>
      <c r="D175" s="7" t="s">
        <v>188</v>
      </c>
      <c r="E175" s="11" t="str">
        <f>VLOOKUP(C175,[1]Hoja1!$C$4:$E$487,3,FALSE)</f>
        <v>I-1</v>
      </c>
      <c r="F175" s="9">
        <v>1</v>
      </c>
      <c r="G175" s="6">
        <v>1</v>
      </c>
      <c r="H175" s="24">
        <v>0</v>
      </c>
      <c r="I175" s="10">
        <v>1</v>
      </c>
      <c r="J175" s="9">
        <v>1</v>
      </c>
      <c r="K175" s="6">
        <v>1</v>
      </c>
      <c r="L175" s="6">
        <v>1</v>
      </c>
      <c r="M175" s="6">
        <v>1</v>
      </c>
      <c r="N175" s="26">
        <v>1</v>
      </c>
      <c r="O175" s="10">
        <v>1</v>
      </c>
      <c r="P175" s="9">
        <v>1</v>
      </c>
      <c r="Q175" s="6">
        <v>1</v>
      </c>
      <c r="R175" s="6">
        <v>1</v>
      </c>
      <c r="S175" s="6">
        <v>1</v>
      </c>
      <c r="T175" s="6">
        <v>1</v>
      </c>
      <c r="U175" s="6">
        <v>1</v>
      </c>
      <c r="V175" s="24">
        <v>1</v>
      </c>
      <c r="W175" s="6">
        <v>1</v>
      </c>
      <c r="X175" s="29">
        <v>0</v>
      </c>
      <c r="Y175" s="31">
        <v>100</v>
      </c>
      <c r="Z175" s="21">
        <f>VLOOKUP(C175,[2]SISMED!$C$2:$W$141,3,FALSE)</f>
        <v>1</v>
      </c>
      <c r="AA175" s="32">
        <f>VLOOKUP(C175,[2]SISMED!$C$2:$W$141,4,FALSE)</f>
        <v>1</v>
      </c>
      <c r="AB175" s="32">
        <f>VLOOKUP(C175,[2]SISMED!$C$2:$W$141,5,FALSE)</f>
        <v>1</v>
      </c>
      <c r="AC175" s="32">
        <f>VLOOKUP(C175,[2]SISMED!$C$2:$W$141,6,FALSE)</f>
        <v>1</v>
      </c>
      <c r="AD175" s="32">
        <f>VLOOKUP(C175,[2]SISMED!$C$2:$W$141,7,FALSE)</f>
        <v>1</v>
      </c>
      <c r="AE175" s="32">
        <f>VLOOKUP(C175,[2]SISMED!$C$2:$W$141,8,FALSE)</f>
        <v>1</v>
      </c>
      <c r="AF175" s="32">
        <f>VLOOKUP(C175,[2]SISMED!$C$2:$W$141,9,FALSE)</f>
        <v>1</v>
      </c>
      <c r="AG175" s="32">
        <f>VLOOKUP(C175,[2]SISMED!$C$2:$W$141,10,FALSE)</f>
        <v>1</v>
      </c>
      <c r="AH175" s="32">
        <f>VLOOKUP(C175,[2]SISMED!$C$2:$W$141,11,FALSE)</f>
        <v>1</v>
      </c>
      <c r="AI175" s="32">
        <f>VLOOKUP(C175,[2]SISMED!$C$2:$W$141,12,FALSE)</f>
        <v>1</v>
      </c>
      <c r="AJ175" s="32">
        <f>VLOOKUP(C175,[2]SISMED!$C$2:$W$141,13,FALSE)</f>
        <v>1</v>
      </c>
      <c r="AK175" s="32">
        <f>VLOOKUP(C175,[2]SISMED!$C$2:$W$141,14,FALSE)</f>
        <v>1</v>
      </c>
      <c r="AL175" s="32">
        <f>VLOOKUP(C175,[2]SISMED!$C$2:$W$141,15,FALSE)</f>
        <v>1</v>
      </c>
      <c r="AM175" s="32">
        <f>VLOOKUP(C175,[2]SISMED!$C$2:$W$141,16,FALSE)</f>
        <v>1</v>
      </c>
      <c r="AN175" s="32">
        <f>VLOOKUP(C175,[2]SISMED!$C$2:$W$141,17,FALSE)</f>
        <v>0</v>
      </c>
      <c r="AO175" s="32">
        <f>VLOOKUP(C175,[2]SISMED!$C$2:$W$141,18,FALSE)</f>
        <v>1</v>
      </c>
      <c r="AP175" s="32">
        <f>VLOOKUP(C175,[2]SISMED!$C$2:$W$141,19,FALSE)</f>
        <v>1</v>
      </c>
      <c r="AQ175" s="32">
        <f>VLOOKUP(C175,[2]SISMED!$C$2:$W$141,20,FALSE)</f>
        <v>16</v>
      </c>
      <c r="AR175" s="32">
        <f>VLOOKUP(C175,[2]SISMED!$C$2:$W$141,21,FALSE)</f>
        <v>100</v>
      </c>
      <c r="AS175" s="21" t="str">
        <f t="shared" si="2"/>
        <v>CUMPLE</v>
      </c>
    </row>
    <row r="176" spans="1:45" ht="15.6" thickBot="1" x14ac:dyDescent="0.35">
      <c r="A176" s="8">
        <v>1613</v>
      </c>
      <c r="B176" s="7" t="s">
        <v>31</v>
      </c>
      <c r="C176" s="20">
        <v>447</v>
      </c>
      <c r="D176" s="7" t="s">
        <v>187</v>
      </c>
      <c r="E176" s="11" t="str">
        <f>VLOOKUP(C176,[1]Hoja1!$C$4:$E$487,3,FALSE)</f>
        <v>I-2</v>
      </c>
      <c r="F176" s="9">
        <v>1</v>
      </c>
      <c r="G176" s="6">
        <v>1</v>
      </c>
      <c r="H176" s="24">
        <v>0</v>
      </c>
      <c r="I176" s="10">
        <v>1</v>
      </c>
      <c r="J176" s="9">
        <v>1</v>
      </c>
      <c r="K176" s="6">
        <v>1</v>
      </c>
      <c r="L176" s="6">
        <v>1</v>
      </c>
      <c r="M176" s="6">
        <v>1</v>
      </c>
      <c r="N176" s="26">
        <v>1</v>
      </c>
      <c r="O176" s="10">
        <v>1</v>
      </c>
      <c r="P176" s="9">
        <v>1</v>
      </c>
      <c r="Q176" s="6">
        <v>1</v>
      </c>
      <c r="R176" s="6">
        <v>1</v>
      </c>
      <c r="S176" s="6">
        <v>1</v>
      </c>
      <c r="T176" s="6">
        <v>1</v>
      </c>
      <c r="U176" s="6">
        <v>1</v>
      </c>
      <c r="V176" s="24">
        <v>1</v>
      </c>
      <c r="W176" s="6">
        <v>1</v>
      </c>
      <c r="X176" s="29">
        <v>0</v>
      </c>
      <c r="Y176" s="31">
        <v>100</v>
      </c>
      <c r="Z176" s="21">
        <f>VLOOKUP(C176,[2]SISMED!$C$2:$W$141,3,FALSE)</f>
        <v>1</v>
      </c>
      <c r="AA176" s="32">
        <f>VLOOKUP(C176,[2]SISMED!$C$2:$W$141,4,FALSE)</f>
        <v>1</v>
      </c>
      <c r="AB176" s="32">
        <f>VLOOKUP(C176,[2]SISMED!$C$2:$W$141,5,FALSE)</f>
        <v>1</v>
      </c>
      <c r="AC176" s="32">
        <f>VLOOKUP(C176,[2]SISMED!$C$2:$W$141,6,FALSE)</f>
        <v>1</v>
      </c>
      <c r="AD176" s="32">
        <f>VLOOKUP(C176,[2]SISMED!$C$2:$W$141,7,FALSE)</f>
        <v>1</v>
      </c>
      <c r="AE176" s="32">
        <f>VLOOKUP(C176,[2]SISMED!$C$2:$W$141,8,FALSE)</f>
        <v>1</v>
      </c>
      <c r="AF176" s="32">
        <f>VLOOKUP(C176,[2]SISMED!$C$2:$W$141,9,FALSE)</f>
        <v>1</v>
      </c>
      <c r="AG176" s="32">
        <f>VLOOKUP(C176,[2]SISMED!$C$2:$W$141,10,FALSE)</f>
        <v>1</v>
      </c>
      <c r="AH176" s="32">
        <f>VLOOKUP(C176,[2]SISMED!$C$2:$W$141,11,FALSE)</f>
        <v>1</v>
      </c>
      <c r="AI176" s="32">
        <f>VLOOKUP(C176,[2]SISMED!$C$2:$W$141,12,FALSE)</f>
        <v>1</v>
      </c>
      <c r="AJ176" s="32">
        <f>VLOOKUP(C176,[2]SISMED!$C$2:$W$141,13,FALSE)</f>
        <v>1</v>
      </c>
      <c r="AK176" s="32">
        <f>VLOOKUP(C176,[2]SISMED!$C$2:$W$141,14,FALSE)</f>
        <v>1</v>
      </c>
      <c r="AL176" s="32">
        <f>VLOOKUP(C176,[2]SISMED!$C$2:$W$141,15,FALSE)</f>
        <v>1</v>
      </c>
      <c r="AM176" s="32">
        <f>VLOOKUP(C176,[2]SISMED!$C$2:$W$141,16,FALSE)</f>
        <v>1</v>
      </c>
      <c r="AN176" s="32">
        <f>VLOOKUP(C176,[2]SISMED!$C$2:$W$141,17,FALSE)</f>
        <v>0</v>
      </c>
      <c r="AO176" s="32">
        <f>VLOOKUP(C176,[2]SISMED!$C$2:$W$141,18,FALSE)</f>
        <v>1</v>
      </c>
      <c r="AP176" s="32">
        <f>VLOOKUP(C176,[2]SISMED!$C$2:$W$141,19,FALSE)</f>
        <v>1</v>
      </c>
      <c r="AQ176" s="32">
        <f>VLOOKUP(C176,[2]SISMED!$C$2:$W$141,20,FALSE)</f>
        <v>16</v>
      </c>
      <c r="AR176" s="32">
        <f>VLOOKUP(C176,[2]SISMED!$C$2:$W$141,21,FALSE)</f>
        <v>100</v>
      </c>
      <c r="AS176" s="21" t="str">
        <f t="shared" si="2"/>
        <v>CUMPLE</v>
      </c>
    </row>
    <row r="177" spans="1:45" ht="15.6" thickBot="1" x14ac:dyDescent="0.35">
      <c r="A177" s="8">
        <v>1613</v>
      </c>
      <c r="B177" s="7" t="s">
        <v>31</v>
      </c>
      <c r="C177" s="20">
        <v>446</v>
      </c>
      <c r="D177" s="7" t="s">
        <v>186</v>
      </c>
      <c r="E177" s="11" t="str">
        <f>VLOOKUP(C177,[1]Hoja1!$C$4:$E$487,3,FALSE)</f>
        <v>I-1</v>
      </c>
      <c r="F177" s="9">
        <v>1</v>
      </c>
      <c r="G177" s="6">
        <v>1</v>
      </c>
      <c r="H177" s="24">
        <v>0</v>
      </c>
      <c r="I177" s="10">
        <v>1</v>
      </c>
      <c r="J177" s="9">
        <v>1</v>
      </c>
      <c r="K177" s="6">
        <v>1</v>
      </c>
      <c r="L177" s="6">
        <v>1</v>
      </c>
      <c r="M177" s="6">
        <v>1</v>
      </c>
      <c r="N177" s="26">
        <v>1</v>
      </c>
      <c r="O177" s="10">
        <v>1</v>
      </c>
      <c r="P177" s="9">
        <v>1</v>
      </c>
      <c r="Q177" s="6">
        <v>1</v>
      </c>
      <c r="R177" s="6">
        <v>1</v>
      </c>
      <c r="S177" s="6">
        <v>1</v>
      </c>
      <c r="T177" s="6">
        <v>1</v>
      </c>
      <c r="U177" s="6">
        <v>1</v>
      </c>
      <c r="V177" s="24">
        <v>1</v>
      </c>
      <c r="W177" s="6">
        <v>1</v>
      </c>
      <c r="X177" s="29">
        <v>1</v>
      </c>
      <c r="Y177" s="31">
        <v>100</v>
      </c>
      <c r="Z177" s="21">
        <f>VLOOKUP(C177,[2]SISMED!$C$2:$W$141,3,FALSE)</f>
        <v>1</v>
      </c>
      <c r="AA177" s="32">
        <f>VLOOKUP(C177,[2]SISMED!$C$2:$W$141,4,FALSE)</f>
        <v>1</v>
      </c>
      <c r="AB177" s="32">
        <f>VLOOKUP(C177,[2]SISMED!$C$2:$W$141,5,FALSE)</f>
        <v>1</v>
      </c>
      <c r="AC177" s="32">
        <f>VLOOKUP(C177,[2]SISMED!$C$2:$W$141,6,FALSE)</f>
        <v>1</v>
      </c>
      <c r="AD177" s="32">
        <f>VLOOKUP(C177,[2]SISMED!$C$2:$W$141,7,FALSE)</f>
        <v>1</v>
      </c>
      <c r="AE177" s="32">
        <f>VLOOKUP(C177,[2]SISMED!$C$2:$W$141,8,FALSE)</f>
        <v>1</v>
      </c>
      <c r="AF177" s="32">
        <f>VLOOKUP(C177,[2]SISMED!$C$2:$W$141,9,FALSE)</f>
        <v>1</v>
      </c>
      <c r="AG177" s="32">
        <f>VLOOKUP(C177,[2]SISMED!$C$2:$W$141,10,FALSE)</f>
        <v>1</v>
      </c>
      <c r="AH177" s="32">
        <f>VLOOKUP(C177,[2]SISMED!$C$2:$W$141,11,FALSE)</f>
        <v>1</v>
      </c>
      <c r="AI177" s="32">
        <f>VLOOKUP(C177,[2]SISMED!$C$2:$W$141,12,FALSE)</f>
        <v>1</v>
      </c>
      <c r="AJ177" s="32">
        <f>VLOOKUP(C177,[2]SISMED!$C$2:$W$141,13,FALSE)</f>
        <v>1</v>
      </c>
      <c r="AK177" s="32">
        <f>VLOOKUP(C177,[2]SISMED!$C$2:$W$141,14,FALSE)</f>
        <v>1</v>
      </c>
      <c r="AL177" s="32">
        <f>VLOOKUP(C177,[2]SISMED!$C$2:$W$141,15,FALSE)</f>
        <v>1</v>
      </c>
      <c r="AM177" s="32">
        <f>VLOOKUP(C177,[2]SISMED!$C$2:$W$141,16,FALSE)</f>
        <v>1</v>
      </c>
      <c r="AN177" s="32">
        <f>VLOOKUP(C177,[2]SISMED!$C$2:$W$141,17,FALSE)</f>
        <v>0</v>
      </c>
      <c r="AO177" s="32">
        <f>VLOOKUP(C177,[2]SISMED!$C$2:$W$141,18,FALSE)</f>
        <v>1</v>
      </c>
      <c r="AP177" s="32">
        <f>VLOOKUP(C177,[2]SISMED!$C$2:$W$141,19,FALSE)</f>
        <v>1</v>
      </c>
      <c r="AQ177" s="32">
        <f>VLOOKUP(C177,[2]SISMED!$C$2:$W$141,20,FALSE)</f>
        <v>16</v>
      </c>
      <c r="AR177" s="32">
        <f>VLOOKUP(C177,[2]SISMED!$C$2:$W$141,21,FALSE)</f>
        <v>100</v>
      </c>
      <c r="AS177" s="21" t="str">
        <f t="shared" si="2"/>
        <v>CUMPLE</v>
      </c>
    </row>
    <row r="178" spans="1:45" ht="15.6" thickBot="1" x14ac:dyDescent="0.35">
      <c r="A178" s="8">
        <v>1613</v>
      </c>
      <c r="B178" s="7" t="s">
        <v>31</v>
      </c>
      <c r="C178" s="20">
        <v>454</v>
      </c>
      <c r="D178" s="7" t="s">
        <v>185</v>
      </c>
      <c r="E178" s="11" t="str">
        <f>VLOOKUP(C178,[1]Hoja1!$C$4:$E$487,3,FALSE)</f>
        <v>I-2</v>
      </c>
      <c r="F178" s="9">
        <v>1</v>
      </c>
      <c r="G178" s="6">
        <v>1</v>
      </c>
      <c r="H178" s="24">
        <v>0</v>
      </c>
      <c r="I178" s="10">
        <v>1</v>
      </c>
      <c r="J178" s="9">
        <v>1</v>
      </c>
      <c r="K178" s="6">
        <v>1</v>
      </c>
      <c r="L178" s="6">
        <v>1</v>
      </c>
      <c r="M178" s="6">
        <v>1</v>
      </c>
      <c r="N178" s="26">
        <v>1</v>
      </c>
      <c r="O178" s="10">
        <v>1</v>
      </c>
      <c r="P178" s="9">
        <v>1</v>
      </c>
      <c r="Q178" s="6">
        <v>1</v>
      </c>
      <c r="R178" s="6">
        <v>1</v>
      </c>
      <c r="S178" s="6">
        <v>1</v>
      </c>
      <c r="T178" s="6">
        <v>1</v>
      </c>
      <c r="U178" s="6">
        <v>1</v>
      </c>
      <c r="V178" s="24">
        <v>1</v>
      </c>
      <c r="W178" s="6">
        <v>1</v>
      </c>
      <c r="X178" s="29">
        <v>1</v>
      </c>
      <c r="Y178" s="31">
        <v>100</v>
      </c>
      <c r="Z178" s="21">
        <f>VLOOKUP(C178,[2]SISMED!$C$2:$W$141,3,FALSE)</f>
        <v>1</v>
      </c>
      <c r="AA178" s="32">
        <f>VLOOKUP(C178,[2]SISMED!$C$2:$W$141,4,FALSE)</f>
        <v>1</v>
      </c>
      <c r="AB178" s="32">
        <f>VLOOKUP(C178,[2]SISMED!$C$2:$W$141,5,FALSE)</f>
        <v>1</v>
      </c>
      <c r="AC178" s="32">
        <f>VLOOKUP(C178,[2]SISMED!$C$2:$W$141,6,FALSE)</f>
        <v>1</v>
      </c>
      <c r="AD178" s="32">
        <f>VLOOKUP(C178,[2]SISMED!$C$2:$W$141,7,FALSE)</f>
        <v>1</v>
      </c>
      <c r="AE178" s="32">
        <f>VLOOKUP(C178,[2]SISMED!$C$2:$W$141,8,FALSE)</f>
        <v>1</v>
      </c>
      <c r="AF178" s="32">
        <f>VLOOKUP(C178,[2]SISMED!$C$2:$W$141,9,FALSE)</f>
        <v>1</v>
      </c>
      <c r="AG178" s="32">
        <f>VLOOKUP(C178,[2]SISMED!$C$2:$W$141,10,FALSE)</f>
        <v>1</v>
      </c>
      <c r="AH178" s="32">
        <f>VLOOKUP(C178,[2]SISMED!$C$2:$W$141,11,FALSE)</f>
        <v>1</v>
      </c>
      <c r="AI178" s="32">
        <f>VLOOKUP(C178,[2]SISMED!$C$2:$W$141,12,FALSE)</f>
        <v>1</v>
      </c>
      <c r="AJ178" s="32">
        <f>VLOOKUP(C178,[2]SISMED!$C$2:$W$141,13,FALSE)</f>
        <v>1</v>
      </c>
      <c r="AK178" s="32">
        <f>VLOOKUP(C178,[2]SISMED!$C$2:$W$141,14,FALSE)</f>
        <v>1</v>
      </c>
      <c r="AL178" s="32">
        <f>VLOOKUP(C178,[2]SISMED!$C$2:$W$141,15,FALSE)</f>
        <v>1</v>
      </c>
      <c r="AM178" s="32">
        <f>VLOOKUP(C178,[2]SISMED!$C$2:$W$141,16,FALSE)</f>
        <v>1</v>
      </c>
      <c r="AN178" s="32">
        <f>VLOOKUP(C178,[2]SISMED!$C$2:$W$141,17,FALSE)</f>
        <v>0</v>
      </c>
      <c r="AO178" s="32">
        <f>VLOOKUP(C178,[2]SISMED!$C$2:$W$141,18,FALSE)</f>
        <v>1</v>
      </c>
      <c r="AP178" s="32">
        <f>VLOOKUP(C178,[2]SISMED!$C$2:$W$141,19,FALSE)</f>
        <v>1</v>
      </c>
      <c r="AQ178" s="32">
        <f>VLOOKUP(C178,[2]SISMED!$C$2:$W$141,20,FALSE)</f>
        <v>16</v>
      </c>
      <c r="AR178" s="32">
        <f>VLOOKUP(C178,[2]SISMED!$C$2:$W$141,21,FALSE)</f>
        <v>100</v>
      </c>
      <c r="AS178" s="21" t="str">
        <f t="shared" si="2"/>
        <v>CUMPLE</v>
      </c>
    </row>
    <row r="179" spans="1:45" ht="15.6" thickBot="1" x14ac:dyDescent="0.35">
      <c r="A179" s="8">
        <v>1613</v>
      </c>
      <c r="B179" s="7" t="s">
        <v>31</v>
      </c>
      <c r="C179" s="20">
        <v>458</v>
      </c>
      <c r="D179" s="7" t="s">
        <v>184</v>
      </c>
      <c r="E179" s="11" t="str">
        <f>VLOOKUP(C179,[1]Hoja1!$C$4:$E$487,3,FALSE)</f>
        <v>I-1</v>
      </c>
      <c r="F179" s="9">
        <v>1</v>
      </c>
      <c r="G179" s="6">
        <v>1</v>
      </c>
      <c r="H179" s="24">
        <v>0</v>
      </c>
      <c r="I179" s="10">
        <v>1</v>
      </c>
      <c r="J179" s="9">
        <v>1</v>
      </c>
      <c r="K179" s="6">
        <v>1</v>
      </c>
      <c r="L179" s="6">
        <v>1</v>
      </c>
      <c r="M179" s="6">
        <v>1</v>
      </c>
      <c r="N179" s="26">
        <v>1</v>
      </c>
      <c r="O179" s="10">
        <v>1</v>
      </c>
      <c r="P179" s="9">
        <v>1</v>
      </c>
      <c r="Q179" s="6">
        <v>1</v>
      </c>
      <c r="R179" s="6">
        <v>1</v>
      </c>
      <c r="S179" s="6">
        <v>1</v>
      </c>
      <c r="T179" s="6">
        <v>1</v>
      </c>
      <c r="U179" s="6">
        <v>1</v>
      </c>
      <c r="V179" s="24">
        <v>1</v>
      </c>
      <c r="W179" s="6">
        <v>1</v>
      </c>
      <c r="X179" s="29">
        <v>0</v>
      </c>
      <c r="Y179" s="31">
        <v>100</v>
      </c>
      <c r="Z179" s="21">
        <f>VLOOKUP(C179,[2]SISMED!$C$2:$W$141,3,FALSE)</f>
        <v>1</v>
      </c>
      <c r="AA179" s="32">
        <f>VLOOKUP(C179,[2]SISMED!$C$2:$W$141,4,FALSE)</f>
        <v>1</v>
      </c>
      <c r="AB179" s="32">
        <f>VLOOKUP(C179,[2]SISMED!$C$2:$W$141,5,FALSE)</f>
        <v>1</v>
      </c>
      <c r="AC179" s="32">
        <f>VLOOKUP(C179,[2]SISMED!$C$2:$W$141,6,FALSE)</f>
        <v>1</v>
      </c>
      <c r="AD179" s="32">
        <f>VLOOKUP(C179,[2]SISMED!$C$2:$W$141,7,FALSE)</f>
        <v>1</v>
      </c>
      <c r="AE179" s="32">
        <f>VLOOKUP(C179,[2]SISMED!$C$2:$W$141,8,FALSE)</f>
        <v>1</v>
      </c>
      <c r="AF179" s="32">
        <f>VLOOKUP(C179,[2]SISMED!$C$2:$W$141,9,FALSE)</f>
        <v>1</v>
      </c>
      <c r="AG179" s="32">
        <f>VLOOKUP(C179,[2]SISMED!$C$2:$W$141,10,FALSE)</f>
        <v>1</v>
      </c>
      <c r="AH179" s="32">
        <f>VLOOKUP(C179,[2]SISMED!$C$2:$W$141,11,FALSE)</f>
        <v>1</v>
      </c>
      <c r="AI179" s="32">
        <f>VLOOKUP(C179,[2]SISMED!$C$2:$W$141,12,FALSE)</f>
        <v>1</v>
      </c>
      <c r="AJ179" s="32">
        <f>VLOOKUP(C179,[2]SISMED!$C$2:$W$141,13,FALSE)</f>
        <v>1</v>
      </c>
      <c r="AK179" s="32">
        <f>VLOOKUP(C179,[2]SISMED!$C$2:$W$141,14,FALSE)</f>
        <v>1</v>
      </c>
      <c r="AL179" s="32">
        <f>VLOOKUP(C179,[2]SISMED!$C$2:$W$141,15,FALSE)</f>
        <v>1</v>
      </c>
      <c r="AM179" s="32">
        <f>VLOOKUP(C179,[2]SISMED!$C$2:$W$141,16,FALSE)</f>
        <v>1</v>
      </c>
      <c r="AN179" s="32">
        <f>VLOOKUP(C179,[2]SISMED!$C$2:$W$141,17,FALSE)</f>
        <v>0</v>
      </c>
      <c r="AO179" s="32">
        <f>VLOOKUP(C179,[2]SISMED!$C$2:$W$141,18,FALSE)</f>
        <v>1</v>
      </c>
      <c r="AP179" s="32">
        <f>VLOOKUP(C179,[2]SISMED!$C$2:$W$141,19,FALSE)</f>
        <v>1</v>
      </c>
      <c r="AQ179" s="32">
        <f>VLOOKUP(C179,[2]SISMED!$C$2:$W$141,20,FALSE)</f>
        <v>16</v>
      </c>
      <c r="AR179" s="32">
        <f>VLOOKUP(C179,[2]SISMED!$C$2:$W$141,21,FALSE)</f>
        <v>100</v>
      </c>
      <c r="AS179" s="21" t="str">
        <f t="shared" si="2"/>
        <v>CUMPLE</v>
      </c>
    </row>
    <row r="180" spans="1:45" ht="15.6" thickBot="1" x14ac:dyDescent="0.35">
      <c r="A180" s="8">
        <v>1613</v>
      </c>
      <c r="B180" s="7" t="s">
        <v>31</v>
      </c>
      <c r="C180" s="20">
        <v>452</v>
      </c>
      <c r="D180" s="7" t="s">
        <v>183</v>
      </c>
      <c r="E180" s="11" t="str">
        <f>VLOOKUP(C180,[1]Hoja1!$C$4:$E$487,3,FALSE)</f>
        <v>I-2</v>
      </c>
      <c r="F180" s="9">
        <v>1</v>
      </c>
      <c r="G180" s="6">
        <v>1</v>
      </c>
      <c r="H180" s="24">
        <v>0</v>
      </c>
      <c r="I180" s="10">
        <v>1</v>
      </c>
      <c r="J180" s="9">
        <v>1</v>
      </c>
      <c r="K180" s="6">
        <v>1</v>
      </c>
      <c r="L180" s="6">
        <v>1</v>
      </c>
      <c r="M180" s="6">
        <v>1</v>
      </c>
      <c r="N180" s="27">
        <v>0</v>
      </c>
      <c r="O180" s="10">
        <v>1</v>
      </c>
      <c r="P180" s="9">
        <v>1</v>
      </c>
      <c r="Q180" s="6">
        <v>1</v>
      </c>
      <c r="R180" s="6">
        <v>1</v>
      </c>
      <c r="S180" s="6">
        <v>1</v>
      </c>
      <c r="T180" s="6">
        <v>1</v>
      </c>
      <c r="U180" s="6">
        <v>1</v>
      </c>
      <c r="V180" s="24">
        <v>1</v>
      </c>
      <c r="W180" s="6">
        <v>1</v>
      </c>
      <c r="X180" s="29">
        <v>0</v>
      </c>
      <c r="Y180" s="31">
        <v>93.3</v>
      </c>
      <c r="Z180" s="21">
        <f>VLOOKUP(C180,[2]SISMED!$C$2:$W$141,3,FALSE)</f>
        <v>1</v>
      </c>
      <c r="AA180" s="32">
        <f>VLOOKUP(C180,[2]SISMED!$C$2:$W$141,4,FALSE)</f>
        <v>1</v>
      </c>
      <c r="AB180" s="32">
        <f>VLOOKUP(C180,[2]SISMED!$C$2:$W$141,5,FALSE)</f>
        <v>1</v>
      </c>
      <c r="AC180" s="32">
        <f>VLOOKUP(C180,[2]SISMED!$C$2:$W$141,6,FALSE)</f>
        <v>1</v>
      </c>
      <c r="AD180" s="32">
        <f>VLOOKUP(C180,[2]SISMED!$C$2:$W$141,7,FALSE)</f>
        <v>1</v>
      </c>
      <c r="AE180" s="32">
        <f>VLOOKUP(C180,[2]SISMED!$C$2:$W$141,8,FALSE)</f>
        <v>1</v>
      </c>
      <c r="AF180" s="32">
        <f>VLOOKUP(C180,[2]SISMED!$C$2:$W$141,9,FALSE)</f>
        <v>1</v>
      </c>
      <c r="AG180" s="32">
        <f>VLOOKUP(C180,[2]SISMED!$C$2:$W$141,10,FALSE)</f>
        <v>1</v>
      </c>
      <c r="AH180" s="32">
        <f>VLOOKUP(C180,[2]SISMED!$C$2:$W$141,11,FALSE)</f>
        <v>1</v>
      </c>
      <c r="AI180" s="32">
        <f>VLOOKUP(C180,[2]SISMED!$C$2:$W$141,12,FALSE)</f>
        <v>1</v>
      </c>
      <c r="AJ180" s="32">
        <f>VLOOKUP(C180,[2]SISMED!$C$2:$W$141,13,FALSE)</f>
        <v>1</v>
      </c>
      <c r="AK180" s="32">
        <f>VLOOKUP(C180,[2]SISMED!$C$2:$W$141,14,FALSE)</f>
        <v>1</v>
      </c>
      <c r="AL180" s="32">
        <f>VLOOKUP(C180,[2]SISMED!$C$2:$W$141,15,FALSE)</f>
        <v>1</v>
      </c>
      <c r="AM180" s="32">
        <f>VLOOKUP(C180,[2]SISMED!$C$2:$W$141,16,FALSE)</f>
        <v>1</v>
      </c>
      <c r="AN180" s="32">
        <f>VLOOKUP(C180,[2]SISMED!$C$2:$W$141,17,FALSE)</f>
        <v>0</v>
      </c>
      <c r="AO180" s="32">
        <f>VLOOKUP(C180,[2]SISMED!$C$2:$W$141,18,FALSE)</f>
        <v>1</v>
      </c>
      <c r="AP180" s="32">
        <f>VLOOKUP(C180,[2]SISMED!$C$2:$W$141,19,FALSE)</f>
        <v>1</v>
      </c>
      <c r="AQ180" s="32">
        <f>VLOOKUP(C180,[2]SISMED!$C$2:$W$141,20,FALSE)</f>
        <v>16</v>
      </c>
      <c r="AR180" s="32">
        <f>VLOOKUP(C180,[2]SISMED!$C$2:$W$141,21,FALSE)</f>
        <v>100</v>
      </c>
      <c r="AS180" s="21" t="str">
        <f t="shared" si="2"/>
        <v>CUMPLE</v>
      </c>
    </row>
    <row r="181" spans="1:45" ht="15.6" thickBot="1" x14ac:dyDescent="0.35">
      <c r="A181" s="8">
        <v>1613</v>
      </c>
      <c r="B181" s="7" t="s">
        <v>31</v>
      </c>
      <c r="C181" s="20">
        <v>456</v>
      </c>
      <c r="D181" s="7" t="s">
        <v>182</v>
      </c>
      <c r="E181" s="11" t="str">
        <f>VLOOKUP(C181,[1]Hoja1!$C$4:$E$487,3,FALSE)</f>
        <v>I-1</v>
      </c>
      <c r="F181" s="9">
        <v>1</v>
      </c>
      <c r="G181" s="6">
        <v>1</v>
      </c>
      <c r="H181" s="24">
        <v>0</v>
      </c>
      <c r="I181" s="10">
        <v>1</v>
      </c>
      <c r="J181" s="9">
        <v>1</v>
      </c>
      <c r="K181" s="6">
        <v>1</v>
      </c>
      <c r="L181" s="6">
        <v>1</v>
      </c>
      <c r="M181" s="6">
        <v>1</v>
      </c>
      <c r="N181" s="26">
        <v>1</v>
      </c>
      <c r="O181" s="10">
        <v>1</v>
      </c>
      <c r="P181" s="9">
        <v>1</v>
      </c>
      <c r="Q181" s="6">
        <v>1</v>
      </c>
      <c r="R181" s="6">
        <v>1</v>
      </c>
      <c r="S181" s="6">
        <v>1</v>
      </c>
      <c r="T181" s="6">
        <v>0</v>
      </c>
      <c r="U181" s="6">
        <v>1</v>
      </c>
      <c r="V181" s="24">
        <v>1</v>
      </c>
      <c r="W181" s="6">
        <v>1</v>
      </c>
      <c r="X181" s="29">
        <v>0</v>
      </c>
      <c r="Y181" s="31">
        <v>100</v>
      </c>
      <c r="Z181" s="21">
        <f>VLOOKUP(C181,[2]SISMED!$C$2:$W$141,3,FALSE)</f>
        <v>1</v>
      </c>
      <c r="AA181" s="32">
        <f>VLOOKUP(C181,[2]SISMED!$C$2:$W$141,4,FALSE)</f>
        <v>1</v>
      </c>
      <c r="AB181" s="32">
        <f>VLOOKUP(C181,[2]SISMED!$C$2:$W$141,5,FALSE)</f>
        <v>1</v>
      </c>
      <c r="AC181" s="32">
        <f>VLOOKUP(C181,[2]SISMED!$C$2:$W$141,6,FALSE)</f>
        <v>1</v>
      </c>
      <c r="AD181" s="32">
        <f>VLOOKUP(C181,[2]SISMED!$C$2:$W$141,7,FALSE)</f>
        <v>1</v>
      </c>
      <c r="AE181" s="32">
        <f>VLOOKUP(C181,[2]SISMED!$C$2:$W$141,8,FALSE)</f>
        <v>1</v>
      </c>
      <c r="AF181" s="32">
        <f>VLOOKUP(C181,[2]SISMED!$C$2:$W$141,9,FALSE)</f>
        <v>1</v>
      </c>
      <c r="AG181" s="32">
        <f>VLOOKUP(C181,[2]SISMED!$C$2:$W$141,10,FALSE)</f>
        <v>1</v>
      </c>
      <c r="AH181" s="32">
        <f>VLOOKUP(C181,[2]SISMED!$C$2:$W$141,11,FALSE)</f>
        <v>1</v>
      </c>
      <c r="AI181" s="32">
        <f>VLOOKUP(C181,[2]SISMED!$C$2:$W$141,12,FALSE)</f>
        <v>1</v>
      </c>
      <c r="AJ181" s="32">
        <f>VLOOKUP(C181,[2]SISMED!$C$2:$W$141,13,FALSE)</f>
        <v>1</v>
      </c>
      <c r="AK181" s="32">
        <f>VLOOKUP(C181,[2]SISMED!$C$2:$W$141,14,FALSE)</f>
        <v>1</v>
      </c>
      <c r="AL181" s="32">
        <f>VLOOKUP(C181,[2]SISMED!$C$2:$W$141,15,FALSE)</f>
        <v>1</v>
      </c>
      <c r="AM181" s="32">
        <f>VLOOKUP(C181,[2]SISMED!$C$2:$W$141,16,FALSE)</f>
        <v>1</v>
      </c>
      <c r="AN181" s="32">
        <f>VLOOKUP(C181,[2]SISMED!$C$2:$W$141,17,FALSE)</f>
        <v>0</v>
      </c>
      <c r="AO181" s="32">
        <f>VLOOKUP(C181,[2]SISMED!$C$2:$W$141,18,FALSE)</f>
        <v>1</v>
      </c>
      <c r="AP181" s="32">
        <f>VLOOKUP(C181,[2]SISMED!$C$2:$W$141,19,FALSE)</f>
        <v>1</v>
      </c>
      <c r="AQ181" s="32">
        <f>VLOOKUP(C181,[2]SISMED!$C$2:$W$141,20,FALSE)</f>
        <v>16</v>
      </c>
      <c r="AR181" s="32">
        <f>VLOOKUP(C181,[2]SISMED!$C$2:$W$141,21,FALSE)</f>
        <v>100</v>
      </c>
      <c r="AS181" s="21" t="str">
        <f t="shared" si="2"/>
        <v>CUMPLE</v>
      </c>
    </row>
    <row r="182" spans="1:45" ht="15.6" thickBot="1" x14ac:dyDescent="0.35">
      <c r="A182" s="8">
        <v>1613</v>
      </c>
      <c r="B182" s="7" t="s">
        <v>31</v>
      </c>
      <c r="C182" s="20">
        <v>457</v>
      </c>
      <c r="D182" s="7" t="s">
        <v>181</v>
      </c>
      <c r="E182" s="11" t="str">
        <f>VLOOKUP(C182,[1]Hoja1!$C$4:$E$487,3,FALSE)</f>
        <v>I-2</v>
      </c>
      <c r="F182" s="9">
        <v>1</v>
      </c>
      <c r="G182" s="6">
        <v>1</v>
      </c>
      <c r="H182" s="24">
        <v>0</v>
      </c>
      <c r="I182" s="10">
        <v>1</v>
      </c>
      <c r="J182" s="9">
        <v>1</v>
      </c>
      <c r="K182" s="6">
        <v>1</v>
      </c>
      <c r="L182" s="6">
        <v>1</v>
      </c>
      <c r="M182" s="6">
        <v>1</v>
      </c>
      <c r="N182" s="26">
        <v>1</v>
      </c>
      <c r="O182" s="10">
        <v>1</v>
      </c>
      <c r="P182" s="9">
        <v>1</v>
      </c>
      <c r="Q182" s="6">
        <v>1</v>
      </c>
      <c r="R182" s="6">
        <v>1</v>
      </c>
      <c r="S182" s="6">
        <v>1</v>
      </c>
      <c r="T182" s="6">
        <v>1</v>
      </c>
      <c r="U182" s="6">
        <v>1</v>
      </c>
      <c r="V182" s="24">
        <v>1</v>
      </c>
      <c r="W182" s="6">
        <v>1</v>
      </c>
      <c r="X182" s="29">
        <v>0</v>
      </c>
      <c r="Y182" s="31">
        <v>100</v>
      </c>
      <c r="Z182" s="21">
        <f>VLOOKUP(C182,[2]SISMED!$C$2:$W$141,3,FALSE)</f>
        <v>1</v>
      </c>
      <c r="AA182" s="32">
        <f>VLOOKUP(C182,[2]SISMED!$C$2:$W$141,4,FALSE)</f>
        <v>1</v>
      </c>
      <c r="AB182" s="32">
        <f>VLOOKUP(C182,[2]SISMED!$C$2:$W$141,5,FALSE)</f>
        <v>1</v>
      </c>
      <c r="AC182" s="32">
        <f>VLOOKUP(C182,[2]SISMED!$C$2:$W$141,6,FALSE)</f>
        <v>1</v>
      </c>
      <c r="AD182" s="32">
        <f>VLOOKUP(C182,[2]SISMED!$C$2:$W$141,7,FALSE)</f>
        <v>1</v>
      </c>
      <c r="AE182" s="32">
        <f>VLOOKUP(C182,[2]SISMED!$C$2:$W$141,8,FALSE)</f>
        <v>1</v>
      </c>
      <c r="AF182" s="32">
        <f>VLOOKUP(C182,[2]SISMED!$C$2:$W$141,9,FALSE)</f>
        <v>1</v>
      </c>
      <c r="AG182" s="32">
        <f>VLOOKUP(C182,[2]SISMED!$C$2:$W$141,10,FALSE)</f>
        <v>1</v>
      </c>
      <c r="AH182" s="32">
        <f>VLOOKUP(C182,[2]SISMED!$C$2:$W$141,11,FALSE)</f>
        <v>1</v>
      </c>
      <c r="AI182" s="32">
        <f>VLOOKUP(C182,[2]SISMED!$C$2:$W$141,12,FALSE)</f>
        <v>1</v>
      </c>
      <c r="AJ182" s="32">
        <f>VLOOKUP(C182,[2]SISMED!$C$2:$W$141,13,FALSE)</f>
        <v>1</v>
      </c>
      <c r="AK182" s="32">
        <f>VLOOKUP(C182,[2]SISMED!$C$2:$W$141,14,FALSE)</f>
        <v>1</v>
      </c>
      <c r="AL182" s="32">
        <f>VLOOKUP(C182,[2]SISMED!$C$2:$W$141,15,FALSE)</f>
        <v>1</v>
      </c>
      <c r="AM182" s="32">
        <f>VLOOKUP(C182,[2]SISMED!$C$2:$W$141,16,FALSE)</f>
        <v>1</v>
      </c>
      <c r="AN182" s="32">
        <f>VLOOKUP(C182,[2]SISMED!$C$2:$W$141,17,FALSE)</f>
        <v>0</v>
      </c>
      <c r="AO182" s="32">
        <f>VLOOKUP(C182,[2]SISMED!$C$2:$W$141,18,FALSE)</f>
        <v>1</v>
      </c>
      <c r="AP182" s="32">
        <f>VLOOKUP(C182,[2]SISMED!$C$2:$W$141,19,FALSE)</f>
        <v>1</v>
      </c>
      <c r="AQ182" s="32">
        <f>VLOOKUP(C182,[2]SISMED!$C$2:$W$141,20,FALSE)</f>
        <v>16</v>
      </c>
      <c r="AR182" s="32">
        <f>VLOOKUP(C182,[2]SISMED!$C$2:$W$141,21,FALSE)</f>
        <v>100</v>
      </c>
      <c r="AS182" s="21" t="str">
        <f t="shared" si="2"/>
        <v>CUMPLE</v>
      </c>
    </row>
    <row r="183" spans="1:45" ht="15.6" thickBot="1" x14ac:dyDescent="0.35">
      <c r="A183" s="8">
        <v>1613</v>
      </c>
      <c r="B183" s="7" t="s">
        <v>31</v>
      </c>
      <c r="C183" s="20">
        <v>6880</v>
      </c>
      <c r="D183" s="7" t="s">
        <v>180</v>
      </c>
      <c r="E183" s="11" t="str">
        <f>VLOOKUP(C183,[1]Hoja1!$C$4:$E$487,3,FALSE)</f>
        <v>I-2</v>
      </c>
      <c r="F183" s="9">
        <v>1</v>
      </c>
      <c r="G183" s="6">
        <v>1</v>
      </c>
      <c r="H183" s="24">
        <v>0</v>
      </c>
      <c r="I183" s="10">
        <v>1</v>
      </c>
      <c r="J183" s="9">
        <v>1</v>
      </c>
      <c r="K183" s="6">
        <v>1</v>
      </c>
      <c r="L183" s="6">
        <v>1</v>
      </c>
      <c r="M183" s="6">
        <v>1</v>
      </c>
      <c r="N183" s="26">
        <v>1</v>
      </c>
      <c r="O183" s="10">
        <v>1</v>
      </c>
      <c r="P183" s="9">
        <v>1</v>
      </c>
      <c r="Q183" s="6">
        <v>1</v>
      </c>
      <c r="R183" s="6">
        <v>1</v>
      </c>
      <c r="S183" s="6">
        <v>1</v>
      </c>
      <c r="T183" s="6">
        <v>1</v>
      </c>
      <c r="U183" s="6">
        <v>1</v>
      </c>
      <c r="V183" s="24">
        <v>1</v>
      </c>
      <c r="W183" s="6">
        <v>1</v>
      </c>
      <c r="X183" s="29">
        <v>0</v>
      </c>
      <c r="Y183" s="31">
        <v>100</v>
      </c>
      <c r="Z183" s="21">
        <f>VLOOKUP(C183,[2]SISMED!$C$2:$W$141,3,FALSE)</f>
        <v>1</v>
      </c>
      <c r="AA183" s="32">
        <f>VLOOKUP(C183,[2]SISMED!$C$2:$W$141,4,FALSE)</f>
        <v>1</v>
      </c>
      <c r="AB183" s="32">
        <f>VLOOKUP(C183,[2]SISMED!$C$2:$W$141,5,FALSE)</f>
        <v>1</v>
      </c>
      <c r="AC183" s="32">
        <f>VLOOKUP(C183,[2]SISMED!$C$2:$W$141,6,FALSE)</f>
        <v>1</v>
      </c>
      <c r="AD183" s="32">
        <f>VLOOKUP(C183,[2]SISMED!$C$2:$W$141,7,FALSE)</f>
        <v>1</v>
      </c>
      <c r="AE183" s="32">
        <f>VLOOKUP(C183,[2]SISMED!$C$2:$W$141,8,FALSE)</f>
        <v>1</v>
      </c>
      <c r="AF183" s="32">
        <f>VLOOKUP(C183,[2]SISMED!$C$2:$W$141,9,FALSE)</f>
        <v>1</v>
      </c>
      <c r="AG183" s="32">
        <f>VLOOKUP(C183,[2]SISMED!$C$2:$W$141,10,FALSE)</f>
        <v>1</v>
      </c>
      <c r="AH183" s="32">
        <f>VLOOKUP(C183,[2]SISMED!$C$2:$W$141,11,FALSE)</f>
        <v>1</v>
      </c>
      <c r="AI183" s="32">
        <f>VLOOKUP(C183,[2]SISMED!$C$2:$W$141,12,FALSE)</f>
        <v>1</v>
      </c>
      <c r="AJ183" s="32">
        <f>VLOOKUP(C183,[2]SISMED!$C$2:$W$141,13,FALSE)</f>
        <v>1</v>
      </c>
      <c r="AK183" s="32">
        <f>VLOOKUP(C183,[2]SISMED!$C$2:$W$141,14,FALSE)</f>
        <v>1</v>
      </c>
      <c r="AL183" s="32">
        <f>VLOOKUP(C183,[2]SISMED!$C$2:$W$141,15,FALSE)</f>
        <v>1</v>
      </c>
      <c r="AM183" s="32">
        <f>VLOOKUP(C183,[2]SISMED!$C$2:$W$141,16,FALSE)</f>
        <v>1</v>
      </c>
      <c r="AN183" s="32">
        <f>VLOOKUP(C183,[2]SISMED!$C$2:$W$141,17,FALSE)</f>
        <v>0</v>
      </c>
      <c r="AO183" s="32">
        <f>VLOOKUP(C183,[2]SISMED!$C$2:$W$141,18,FALSE)</f>
        <v>1</v>
      </c>
      <c r="AP183" s="32">
        <f>VLOOKUP(C183,[2]SISMED!$C$2:$W$141,19,FALSE)</f>
        <v>1</v>
      </c>
      <c r="AQ183" s="32">
        <f>VLOOKUP(C183,[2]SISMED!$C$2:$W$141,20,FALSE)</f>
        <v>16</v>
      </c>
      <c r="AR183" s="32">
        <f>VLOOKUP(C183,[2]SISMED!$C$2:$W$141,21,FALSE)</f>
        <v>100</v>
      </c>
      <c r="AS183" s="21" t="str">
        <f t="shared" si="2"/>
        <v>CUMPLE</v>
      </c>
    </row>
    <row r="184" spans="1:45" ht="15.6" thickBot="1" x14ac:dyDescent="0.35">
      <c r="A184" s="8">
        <v>1613</v>
      </c>
      <c r="B184" s="7" t="s">
        <v>31</v>
      </c>
      <c r="C184" s="20">
        <v>21797</v>
      </c>
      <c r="D184" s="7" t="s">
        <v>179</v>
      </c>
      <c r="E184" s="11" t="str">
        <f>VLOOKUP(C184,[1]Hoja1!$C$4:$E$487,3,FALSE)</f>
        <v>I-1</v>
      </c>
      <c r="F184" s="9">
        <v>0</v>
      </c>
      <c r="G184" s="6">
        <v>1</v>
      </c>
      <c r="H184" s="24">
        <v>0</v>
      </c>
      <c r="I184" s="10">
        <v>1</v>
      </c>
      <c r="J184" s="9">
        <v>1</v>
      </c>
      <c r="K184" s="6">
        <v>1</v>
      </c>
      <c r="L184" s="6">
        <v>1</v>
      </c>
      <c r="M184" s="6">
        <v>1</v>
      </c>
      <c r="N184" s="26">
        <v>1</v>
      </c>
      <c r="O184" s="10">
        <v>1</v>
      </c>
      <c r="P184" s="9">
        <v>1</v>
      </c>
      <c r="Q184" s="6">
        <v>1</v>
      </c>
      <c r="R184" s="6">
        <v>1</v>
      </c>
      <c r="S184" s="6">
        <v>1</v>
      </c>
      <c r="T184" s="6">
        <v>1</v>
      </c>
      <c r="U184" s="6">
        <v>1</v>
      </c>
      <c r="V184" s="24">
        <v>1</v>
      </c>
      <c r="W184" s="6">
        <v>1</v>
      </c>
      <c r="X184" s="29">
        <v>0</v>
      </c>
      <c r="Y184" s="31">
        <v>93.3</v>
      </c>
      <c r="Z184" s="21">
        <f>VLOOKUP(C184,[2]SISMED!$C$2:$W$141,3,FALSE)</f>
        <v>1</v>
      </c>
      <c r="AA184" s="32">
        <f>VLOOKUP(C184,[2]SISMED!$C$2:$W$141,4,FALSE)</f>
        <v>1</v>
      </c>
      <c r="AB184" s="32">
        <f>VLOOKUP(C184,[2]SISMED!$C$2:$W$141,5,FALSE)</f>
        <v>1</v>
      </c>
      <c r="AC184" s="32">
        <f>VLOOKUP(C184,[2]SISMED!$C$2:$W$141,6,FALSE)</f>
        <v>1</v>
      </c>
      <c r="AD184" s="32">
        <f>VLOOKUP(C184,[2]SISMED!$C$2:$W$141,7,FALSE)</f>
        <v>1</v>
      </c>
      <c r="AE184" s="32">
        <f>VLOOKUP(C184,[2]SISMED!$C$2:$W$141,8,FALSE)</f>
        <v>1</v>
      </c>
      <c r="AF184" s="32">
        <f>VLOOKUP(C184,[2]SISMED!$C$2:$W$141,9,FALSE)</f>
        <v>1</v>
      </c>
      <c r="AG184" s="32">
        <f>VLOOKUP(C184,[2]SISMED!$C$2:$W$141,10,FALSE)</f>
        <v>1</v>
      </c>
      <c r="AH184" s="32">
        <f>VLOOKUP(C184,[2]SISMED!$C$2:$W$141,11,FALSE)</f>
        <v>1</v>
      </c>
      <c r="AI184" s="32">
        <f>VLOOKUP(C184,[2]SISMED!$C$2:$W$141,12,FALSE)</f>
        <v>1</v>
      </c>
      <c r="AJ184" s="32">
        <f>VLOOKUP(C184,[2]SISMED!$C$2:$W$141,13,FALSE)</f>
        <v>1</v>
      </c>
      <c r="AK184" s="32">
        <f>VLOOKUP(C184,[2]SISMED!$C$2:$W$141,14,FALSE)</f>
        <v>1</v>
      </c>
      <c r="AL184" s="32">
        <f>VLOOKUP(C184,[2]SISMED!$C$2:$W$141,15,FALSE)</f>
        <v>1</v>
      </c>
      <c r="AM184" s="32">
        <f>VLOOKUP(C184,[2]SISMED!$C$2:$W$141,16,FALSE)</f>
        <v>1</v>
      </c>
      <c r="AN184" s="32">
        <f>VLOOKUP(C184,[2]SISMED!$C$2:$W$141,17,FALSE)</f>
        <v>0</v>
      </c>
      <c r="AO184" s="32">
        <f>VLOOKUP(C184,[2]SISMED!$C$2:$W$141,18,FALSE)</f>
        <v>1</v>
      </c>
      <c r="AP184" s="32">
        <f>VLOOKUP(C184,[2]SISMED!$C$2:$W$141,19,FALSE)</f>
        <v>1</v>
      </c>
      <c r="AQ184" s="32">
        <f>VLOOKUP(C184,[2]SISMED!$C$2:$W$141,20,FALSE)</f>
        <v>16</v>
      </c>
      <c r="AR184" s="32">
        <f>VLOOKUP(C184,[2]SISMED!$C$2:$W$141,21,FALSE)</f>
        <v>100</v>
      </c>
      <c r="AS184" s="21" t="str">
        <f t="shared" si="2"/>
        <v>CUMPLE</v>
      </c>
    </row>
    <row r="185" spans="1:45" ht="15.6" thickBot="1" x14ac:dyDescent="0.35">
      <c r="A185" s="8">
        <v>1613</v>
      </c>
      <c r="B185" s="7" t="s">
        <v>31</v>
      </c>
      <c r="C185" s="20">
        <v>448</v>
      </c>
      <c r="D185" s="7" t="s">
        <v>178</v>
      </c>
      <c r="E185" s="11" t="str">
        <f>VLOOKUP(C185,[1]Hoja1!$C$4:$E$487,3,FALSE)</f>
        <v>I-2</v>
      </c>
      <c r="F185" s="9">
        <v>1</v>
      </c>
      <c r="G185" s="6">
        <v>1</v>
      </c>
      <c r="H185" s="24">
        <v>0</v>
      </c>
      <c r="I185" s="10">
        <v>1</v>
      </c>
      <c r="J185" s="9">
        <v>1</v>
      </c>
      <c r="K185" s="6">
        <v>1</v>
      </c>
      <c r="L185" s="6">
        <v>1</v>
      </c>
      <c r="M185" s="6">
        <v>1</v>
      </c>
      <c r="N185" s="26">
        <v>1</v>
      </c>
      <c r="O185" s="10">
        <v>1</v>
      </c>
      <c r="P185" s="9">
        <v>1</v>
      </c>
      <c r="Q185" s="6">
        <v>1</v>
      </c>
      <c r="R185" s="6">
        <v>1</v>
      </c>
      <c r="S185" s="6">
        <v>1</v>
      </c>
      <c r="T185" s="6">
        <v>1</v>
      </c>
      <c r="U185" s="6">
        <v>1</v>
      </c>
      <c r="V185" s="24">
        <v>1</v>
      </c>
      <c r="W185" s="6">
        <v>1</v>
      </c>
      <c r="X185" s="29">
        <v>0</v>
      </c>
      <c r="Y185" s="31">
        <v>100</v>
      </c>
      <c r="Z185" s="21">
        <f>VLOOKUP(C185,[2]SISMED!$C$2:$W$141,3,FALSE)</f>
        <v>1</v>
      </c>
      <c r="AA185" s="32">
        <f>VLOOKUP(C185,[2]SISMED!$C$2:$W$141,4,FALSE)</f>
        <v>1</v>
      </c>
      <c r="AB185" s="32">
        <f>VLOOKUP(C185,[2]SISMED!$C$2:$W$141,5,FALSE)</f>
        <v>1</v>
      </c>
      <c r="AC185" s="32">
        <f>VLOOKUP(C185,[2]SISMED!$C$2:$W$141,6,FALSE)</f>
        <v>1</v>
      </c>
      <c r="AD185" s="32">
        <f>VLOOKUP(C185,[2]SISMED!$C$2:$W$141,7,FALSE)</f>
        <v>1</v>
      </c>
      <c r="AE185" s="32">
        <f>VLOOKUP(C185,[2]SISMED!$C$2:$W$141,8,FALSE)</f>
        <v>1</v>
      </c>
      <c r="AF185" s="32">
        <f>VLOOKUP(C185,[2]SISMED!$C$2:$W$141,9,FALSE)</f>
        <v>1</v>
      </c>
      <c r="AG185" s="32">
        <f>VLOOKUP(C185,[2]SISMED!$C$2:$W$141,10,FALSE)</f>
        <v>1</v>
      </c>
      <c r="AH185" s="32">
        <f>VLOOKUP(C185,[2]SISMED!$C$2:$W$141,11,FALSE)</f>
        <v>1</v>
      </c>
      <c r="AI185" s="32">
        <f>VLOOKUP(C185,[2]SISMED!$C$2:$W$141,12,FALSE)</f>
        <v>1</v>
      </c>
      <c r="AJ185" s="32">
        <f>VLOOKUP(C185,[2]SISMED!$C$2:$W$141,13,FALSE)</f>
        <v>1</v>
      </c>
      <c r="AK185" s="32">
        <f>VLOOKUP(C185,[2]SISMED!$C$2:$W$141,14,FALSE)</f>
        <v>1</v>
      </c>
      <c r="AL185" s="32">
        <f>VLOOKUP(C185,[2]SISMED!$C$2:$W$141,15,FALSE)</f>
        <v>1</v>
      </c>
      <c r="AM185" s="32">
        <f>VLOOKUP(C185,[2]SISMED!$C$2:$W$141,16,FALSE)</f>
        <v>1</v>
      </c>
      <c r="AN185" s="32">
        <f>VLOOKUP(C185,[2]SISMED!$C$2:$W$141,17,FALSE)</f>
        <v>0</v>
      </c>
      <c r="AO185" s="32">
        <f>VLOOKUP(C185,[2]SISMED!$C$2:$W$141,18,FALSE)</f>
        <v>1</v>
      </c>
      <c r="AP185" s="32">
        <f>VLOOKUP(C185,[2]SISMED!$C$2:$W$141,19,FALSE)</f>
        <v>1</v>
      </c>
      <c r="AQ185" s="32">
        <f>VLOOKUP(C185,[2]SISMED!$C$2:$W$141,20,FALSE)</f>
        <v>16</v>
      </c>
      <c r="AR185" s="32">
        <f>VLOOKUP(C185,[2]SISMED!$C$2:$W$141,21,FALSE)</f>
        <v>100</v>
      </c>
      <c r="AS185" s="21" t="str">
        <f t="shared" si="2"/>
        <v>CUMPLE</v>
      </c>
    </row>
    <row r="186" spans="1:45" ht="15.6" thickBot="1" x14ac:dyDescent="0.35">
      <c r="A186" s="8">
        <v>1613</v>
      </c>
      <c r="B186" s="7" t="s">
        <v>31</v>
      </c>
      <c r="C186" s="20">
        <v>445</v>
      </c>
      <c r="D186" s="7" t="s">
        <v>177</v>
      </c>
      <c r="E186" s="11" t="str">
        <f>VLOOKUP(C186,[1]Hoja1!$C$4:$E$487,3,FALSE)</f>
        <v>I-1</v>
      </c>
      <c r="F186" s="9">
        <v>1</v>
      </c>
      <c r="G186" s="6">
        <v>1</v>
      </c>
      <c r="H186" s="24">
        <v>1</v>
      </c>
      <c r="I186" s="10">
        <v>1</v>
      </c>
      <c r="J186" s="9">
        <v>1</v>
      </c>
      <c r="K186" s="6">
        <v>1</v>
      </c>
      <c r="L186" s="6">
        <v>1</v>
      </c>
      <c r="M186" s="6">
        <v>1</v>
      </c>
      <c r="N186" s="26">
        <v>1</v>
      </c>
      <c r="O186" s="10">
        <v>1</v>
      </c>
      <c r="P186" s="9">
        <v>1</v>
      </c>
      <c r="Q186" s="6">
        <v>1</v>
      </c>
      <c r="R186" s="6">
        <v>1</v>
      </c>
      <c r="S186" s="6">
        <v>1</v>
      </c>
      <c r="T186" s="6">
        <v>0</v>
      </c>
      <c r="U186" s="6">
        <v>1</v>
      </c>
      <c r="V186" s="24">
        <v>1</v>
      </c>
      <c r="W186" s="6">
        <v>1</v>
      </c>
      <c r="X186" s="29">
        <v>1</v>
      </c>
      <c r="Y186" s="31">
        <v>100</v>
      </c>
      <c r="Z186" s="21">
        <f>VLOOKUP(C186,[2]SISMED!$C$2:$W$141,3,FALSE)</f>
        <v>1</v>
      </c>
      <c r="AA186" s="32">
        <f>VLOOKUP(C186,[2]SISMED!$C$2:$W$141,4,FALSE)</f>
        <v>1</v>
      </c>
      <c r="AB186" s="32">
        <f>VLOOKUP(C186,[2]SISMED!$C$2:$W$141,5,FALSE)</f>
        <v>1</v>
      </c>
      <c r="AC186" s="32">
        <f>VLOOKUP(C186,[2]SISMED!$C$2:$W$141,6,FALSE)</f>
        <v>1</v>
      </c>
      <c r="AD186" s="32">
        <f>VLOOKUP(C186,[2]SISMED!$C$2:$W$141,7,FALSE)</f>
        <v>1</v>
      </c>
      <c r="AE186" s="32">
        <f>VLOOKUP(C186,[2]SISMED!$C$2:$W$141,8,FALSE)</f>
        <v>1</v>
      </c>
      <c r="AF186" s="32">
        <f>VLOOKUP(C186,[2]SISMED!$C$2:$W$141,9,FALSE)</f>
        <v>1</v>
      </c>
      <c r="AG186" s="32">
        <f>VLOOKUP(C186,[2]SISMED!$C$2:$W$141,10,FALSE)</f>
        <v>1</v>
      </c>
      <c r="AH186" s="32">
        <f>VLOOKUP(C186,[2]SISMED!$C$2:$W$141,11,FALSE)</f>
        <v>1</v>
      </c>
      <c r="AI186" s="32">
        <f>VLOOKUP(C186,[2]SISMED!$C$2:$W$141,12,FALSE)</f>
        <v>1</v>
      </c>
      <c r="AJ186" s="32">
        <f>VLOOKUP(C186,[2]SISMED!$C$2:$W$141,13,FALSE)</f>
        <v>1</v>
      </c>
      <c r="AK186" s="32">
        <f>VLOOKUP(C186,[2]SISMED!$C$2:$W$141,14,FALSE)</f>
        <v>1</v>
      </c>
      <c r="AL186" s="32">
        <f>VLOOKUP(C186,[2]SISMED!$C$2:$W$141,15,FALSE)</f>
        <v>1</v>
      </c>
      <c r="AM186" s="32">
        <f>VLOOKUP(C186,[2]SISMED!$C$2:$W$141,16,FALSE)</f>
        <v>1</v>
      </c>
      <c r="AN186" s="32">
        <f>VLOOKUP(C186,[2]SISMED!$C$2:$W$141,17,FALSE)</f>
        <v>1</v>
      </c>
      <c r="AO186" s="32">
        <f>VLOOKUP(C186,[2]SISMED!$C$2:$W$141,18,FALSE)</f>
        <v>1</v>
      </c>
      <c r="AP186" s="32">
        <f>VLOOKUP(C186,[2]SISMED!$C$2:$W$141,19,FALSE)</f>
        <v>1</v>
      </c>
      <c r="AQ186" s="32">
        <f>VLOOKUP(C186,[2]SISMED!$C$2:$W$141,20,FALSE)</f>
        <v>17</v>
      </c>
      <c r="AR186" s="32">
        <f>VLOOKUP(C186,[2]SISMED!$C$2:$W$141,21,FALSE)</f>
        <v>100</v>
      </c>
      <c r="AS186" s="21" t="str">
        <f t="shared" si="2"/>
        <v>CUMPLE</v>
      </c>
    </row>
    <row r="187" spans="1:45" ht="15.6" thickBot="1" x14ac:dyDescent="0.35">
      <c r="A187" s="8">
        <v>1613</v>
      </c>
      <c r="B187" s="7" t="s">
        <v>31</v>
      </c>
      <c r="C187" s="20">
        <v>21802</v>
      </c>
      <c r="D187" s="7" t="s">
        <v>176</v>
      </c>
      <c r="E187" s="11" t="str">
        <f>VLOOKUP(C187,[1]Hoja1!$C$4:$E$487,3,FALSE)</f>
        <v>I-1</v>
      </c>
      <c r="F187" s="9">
        <v>0</v>
      </c>
      <c r="G187" s="6">
        <v>1</v>
      </c>
      <c r="H187" s="24">
        <v>0</v>
      </c>
      <c r="I187" s="10">
        <v>1</v>
      </c>
      <c r="J187" s="9">
        <v>0</v>
      </c>
      <c r="K187" s="6">
        <v>1</v>
      </c>
      <c r="L187" s="6">
        <v>1</v>
      </c>
      <c r="M187" s="6">
        <v>1</v>
      </c>
      <c r="N187" s="26">
        <v>1</v>
      </c>
      <c r="O187" s="10">
        <v>1</v>
      </c>
      <c r="P187" s="9">
        <v>1</v>
      </c>
      <c r="Q187" s="6">
        <v>1</v>
      </c>
      <c r="R187" s="6">
        <v>1</v>
      </c>
      <c r="S187" s="6">
        <v>1</v>
      </c>
      <c r="T187" s="6">
        <v>1</v>
      </c>
      <c r="U187" s="6">
        <v>1</v>
      </c>
      <c r="V187" s="24">
        <v>1</v>
      </c>
      <c r="W187" s="6">
        <v>1</v>
      </c>
      <c r="X187" s="29">
        <v>0</v>
      </c>
      <c r="Y187" s="31">
        <v>86.7</v>
      </c>
      <c r="Z187" s="21">
        <f>VLOOKUP(C187,[2]SISMED!$C$2:$W$141,3,FALSE)</f>
        <v>1</v>
      </c>
      <c r="AA187" s="32">
        <f>VLOOKUP(C187,[2]SISMED!$C$2:$W$141,4,FALSE)</f>
        <v>1</v>
      </c>
      <c r="AB187" s="32">
        <f>VLOOKUP(C187,[2]SISMED!$C$2:$W$141,5,FALSE)</f>
        <v>1</v>
      </c>
      <c r="AC187" s="32">
        <f>VLOOKUP(C187,[2]SISMED!$C$2:$W$141,6,FALSE)</f>
        <v>1</v>
      </c>
      <c r="AD187" s="32">
        <f>VLOOKUP(C187,[2]SISMED!$C$2:$W$141,7,FALSE)</f>
        <v>1</v>
      </c>
      <c r="AE187" s="32">
        <f>VLOOKUP(C187,[2]SISMED!$C$2:$W$141,8,FALSE)</f>
        <v>1</v>
      </c>
      <c r="AF187" s="32">
        <f>VLOOKUP(C187,[2]SISMED!$C$2:$W$141,9,FALSE)</f>
        <v>1</v>
      </c>
      <c r="AG187" s="32">
        <f>VLOOKUP(C187,[2]SISMED!$C$2:$W$141,10,FALSE)</f>
        <v>1</v>
      </c>
      <c r="AH187" s="32">
        <f>VLOOKUP(C187,[2]SISMED!$C$2:$W$141,11,FALSE)</f>
        <v>1</v>
      </c>
      <c r="AI187" s="32">
        <f>VLOOKUP(C187,[2]SISMED!$C$2:$W$141,12,FALSE)</f>
        <v>1</v>
      </c>
      <c r="AJ187" s="32">
        <f>VLOOKUP(C187,[2]SISMED!$C$2:$W$141,13,FALSE)</f>
        <v>1</v>
      </c>
      <c r="AK187" s="32">
        <f>VLOOKUP(C187,[2]SISMED!$C$2:$W$141,14,FALSE)</f>
        <v>1</v>
      </c>
      <c r="AL187" s="32">
        <f>VLOOKUP(C187,[2]SISMED!$C$2:$W$141,15,FALSE)</f>
        <v>1</v>
      </c>
      <c r="AM187" s="32">
        <f>VLOOKUP(C187,[2]SISMED!$C$2:$W$141,16,FALSE)</f>
        <v>1</v>
      </c>
      <c r="AN187" s="32">
        <f>VLOOKUP(C187,[2]SISMED!$C$2:$W$141,17,FALSE)</f>
        <v>0</v>
      </c>
      <c r="AO187" s="32">
        <f>VLOOKUP(C187,[2]SISMED!$C$2:$W$141,18,FALSE)</f>
        <v>1</v>
      </c>
      <c r="AP187" s="32">
        <f>VLOOKUP(C187,[2]SISMED!$C$2:$W$141,19,FALSE)</f>
        <v>1</v>
      </c>
      <c r="AQ187" s="32">
        <f>VLOOKUP(C187,[2]SISMED!$C$2:$W$141,20,FALSE)</f>
        <v>16</v>
      </c>
      <c r="AR187" s="32">
        <f>VLOOKUP(C187,[2]SISMED!$C$2:$W$141,21,FALSE)</f>
        <v>100</v>
      </c>
      <c r="AS187" s="21" t="str">
        <f t="shared" si="2"/>
        <v>CUMPLE</v>
      </c>
    </row>
    <row r="188" spans="1:45" ht="15.6" thickBot="1" x14ac:dyDescent="0.35">
      <c r="A188" s="8">
        <v>1613</v>
      </c>
      <c r="B188" s="7" t="s">
        <v>31</v>
      </c>
      <c r="C188" s="20">
        <v>443</v>
      </c>
      <c r="D188" s="7" t="s">
        <v>175</v>
      </c>
      <c r="E188" s="11" t="str">
        <f>VLOOKUP(C188,[1]Hoja1!$C$4:$E$487,3,FALSE)</f>
        <v>I-3</v>
      </c>
      <c r="F188" s="9">
        <v>0</v>
      </c>
      <c r="G188" s="6">
        <v>1</v>
      </c>
      <c r="H188" s="24">
        <v>1</v>
      </c>
      <c r="I188" s="10">
        <v>1</v>
      </c>
      <c r="J188" s="9">
        <v>1</v>
      </c>
      <c r="K188" s="6">
        <v>0</v>
      </c>
      <c r="L188" s="6">
        <v>1</v>
      </c>
      <c r="M188" s="6">
        <v>1</v>
      </c>
      <c r="N188" s="26">
        <v>1</v>
      </c>
      <c r="O188" s="10">
        <v>1</v>
      </c>
      <c r="P188" s="9">
        <v>1</v>
      </c>
      <c r="Q188" s="6">
        <v>1</v>
      </c>
      <c r="R188" s="6">
        <v>1</v>
      </c>
      <c r="S188" s="6">
        <v>1</v>
      </c>
      <c r="T188" s="6">
        <v>1</v>
      </c>
      <c r="U188" s="6">
        <v>1</v>
      </c>
      <c r="V188" s="24">
        <v>1</v>
      </c>
      <c r="W188" s="6">
        <v>1</v>
      </c>
      <c r="X188" s="29">
        <v>1</v>
      </c>
      <c r="Y188" s="31">
        <v>88.9</v>
      </c>
      <c r="Z188" s="21">
        <f>VLOOKUP(C188,[2]SISMED!$C$2:$W$141,3,FALSE)</f>
        <v>1</v>
      </c>
      <c r="AA188" s="32">
        <f>VLOOKUP(C188,[2]SISMED!$C$2:$W$141,4,FALSE)</f>
        <v>1</v>
      </c>
      <c r="AB188" s="32">
        <f>VLOOKUP(C188,[2]SISMED!$C$2:$W$141,5,FALSE)</f>
        <v>1</v>
      </c>
      <c r="AC188" s="32">
        <f>VLOOKUP(C188,[2]SISMED!$C$2:$W$141,6,FALSE)</f>
        <v>1</v>
      </c>
      <c r="AD188" s="32">
        <f>VLOOKUP(C188,[2]SISMED!$C$2:$W$141,7,FALSE)</f>
        <v>1</v>
      </c>
      <c r="AE188" s="32">
        <f>VLOOKUP(C188,[2]SISMED!$C$2:$W$141,8,FALSE)</f>
        <v>1</v>
      </c>
      <c r="AF188" s="32">
        <f>VLOOKUP(C188,[2]SISMED!$C$2:$W$141,9,FALSE)</f>
        <v>1</v>
      </c>
      <c r="AG188" s="32">
        <f>VLOOKUP(C188,[2]SISMED!$C$2:$W$141,10,FALSE)</f>
        <v>1</v>
      </c>
      <c r="AH188" s="32">
        <f>VLOOKUP(C188,[2]SISMED!$C$2:$W$141,11,FALSE)</f>
        <v>1</v>
      </c>
      <c r="AI188" s="32">
        <f>VLOOKUP(C188,[2]SISMED!$C$2:$W$141,12,FALSE)</f>
        <v>1</v>
      </c>
      <c r="AJ188" s="32">
        <f>VLOOKUP(C188,[2]SISMED!$C$2:$W$141,13,FALSE)</f>
        <v>1</v>
      </c>
      <c r="AK188" s="32">
        <f>VLOOKUP(C188,[2]SISMED!$C$2:$W$141,14,FALSE)</f>
        <v>1</v>
      </c>
      <c r="AL188" s="32">
        <f>VLOOKUP(C188,[2]SISMED!$C$2:$W$141,15,FALSE)</f>
        <v>1</v>
      </c>
      <c r="AM188" s="32">
        <f>VLOOKUP(C188,[2]SISMED!$C$2:$W$141,16,FALSE)</f>
        <v>1</v>
      </c>
      <c r="AN188" s="32">
        <f>VLOOKUP(C188,[2]SISMED!$C$2:$W$141,17,FALSE)</f>
        <v>1</v>
      </c>
      <c r="AO188" s="32">
        <f>VLOOKUP(C188,[2]SISMED!$C$2:$W$141,18,FALSE)</f>
        <v>1</v>
      </c>
      <c r="AP188" s="32">
        <f>VLOOKUP(C188,[2]SISMED!$C$2:$W$141,19,FALSE)</f>
        <v>1</v>
      </c>
      <c r="AQ188" s="32">
        <f>VLOOKUP(C188,[2]SISMED!$C$2:$W$141,20,FALSE)</f>
        <v>17</v>
      </c>
      <c r="AR188" s="32">
        <f>VLOOKUP(C188,[2]SISMED!$C$2:$W$141,21,FALSE)</f>
        <v>100</v>
      </c>
      <c r="AS188" s="21" t="str">
        <f t="shared" si="2"/>
        <v>CUMPLE</v>
      </c>
    </row>
    <row r="189" spans="1:45" ht="15.6" thickBot="1" x14ac:dyDescent="0.35">
      <c r="A189" s="8">
        <v>1613</v>
      </c>
      <c r="B189" s="7" t="s">
        <v>31</v>
      </c>
      <c r="C189" s="20">
        <v>444</v>
      </c>
      <c r="D189" s="7" t="s">
        <v>174</v>
      </c>
      <c r="E189" s="11" t="str">
        <f>VLOOKUP(C189,[1]Hoja1!$C$4:$E$487,3,FALSE)</f>
        <v>I-1</v>
      </c>
      <c r="F189" s="9">
        <v>1</v>
      </c>
      <c r="G189" s="6">
        <v>1</v>
      </c>
      <c r="H189" s="24">
        <v>0</v>
      </c>
      <c r="I189" s="10">
        <v>1</v>
      </c>
      <c r="J189" s="9">
        <v>1</v>
      </c>
      <c r="K189" s="6">
        <v>1</v>
      </c>
      <c r="L189" s="6">
        <v>1</v>
      </c>
      <c r="M189" s="6">
        <v>1</v>
      </c>
      <c r="N189" s="26">
        <v>1</v>
      </c>
      <c r="O189" s="10">
        <v>1</v>
      </c>
      <c r="P189" s="9">
        <v>1</v>
      </c>
      <c r="Q189" s="6">
        <v>1</v>
      </c>
      <c r="R189" s="6">
        <v>1</v>
      </c>
      <c r="S189" s="6">
        <v>1</v>
      </c>
      <c r="T189" s="6">
        <v>1</v>
      </c>
      <c r="U189" s="6">
        <v>1</v>
      </c>
      <c r="V189" s="24">
        <v>1</v>
      </c>
      <c r="W189" s="6">
        <v>1</v>
      </c>
      <c r="X189" s="29">
        <v>0</v>
      </c>
      <c r="Y189" s="31">
        <v>100</v>
      </c>
      <c r="Z189" s="21">
        <f>VLOOKUP(C189,[2]SISMED!$C$2:$W$141,3,FALSE)</f>
        <v>1</v>
      </c>
      <c r="AA189" s="32">
        <f>VLOOKUP(C189,[2]SISMED!$C$2:$W$141,4,FALSE)</f>
        <v>1</v>
      </c>
      <c r="AB189" s="32">
        <f>VLOOKUP(C189,[2]SISMED!$C$2:$W$141,5,FALSE)</f>
        <v>1</v>
      </c>
      <c r="AC189" s="32">
        <f>VLOOKUP(C189,[2]SISMED!$C$2:$W$141,6,FALSE)</f>
        <v>1</v>
      </c>
      <c r="AD189" s="32">
        <f>VLOOKUP(C189,[2]SISMED!$C$2:$W$141,7,FALSE)</f>
        <v>1</v>
      </c>
      <c r="AE189" s="32">
        <f>VLOOKUP(C189,[2]SISMED!$C$2:$W$141,8,FALSE)</f>
        <v>1</v>
      </c>
      <c r="AF189" s="32">
        <f>VLOOKUP(C189,[2]SISMED!$C$2:$W$141,9,FALSE)</f>
        <v>1</v>
      </c>
      <c r="AG189" s="32">
        <f>VLOOKUP(C189,[2]SISMED!$C$2:$W$141,10,FALSE)</f>
        <v>1</v>
      </c>
      <c r="AH189" s="32">
        <f>VLOOKUP(C189,[2]SISMED!$C$2:$W$141,11,FALSE)</f>
        <v>1</v>
      </c>
      <c r="AI189" s="32">
        <f>VLOOKUP(C189,[2]SISMED!$C$2:$W$141,12,FALSE)</f>
        <v>1</v>
      </c>
      <c r="AJ189" s="32">
        <f>VLOOKUP(C189,[2]SISMED!$C$2:$W$141,13,FALSE)</f>
        <v>1</v>
      </c>
      <c r="AK189" s="32">
        <f>VLOOKUP(C189,[2]SISMED!$C$2:$W$141,14,FALSE)</f>
        <v>1</v>
      </c>
      <c r="AL189" s="32">
        <f>VLOOKUP(C189,[2]SISMED!$C$2:$W$141,15,FALSE)</f>
        <v>1</v>
      </c>
      <c r="AM189" s="32">
        <f>VLOOKUP(C189,[2]SISMED!$C$2:$W$141,16,FALSE)</f>
        <v>1</v>
      </c>
      <c r="AN189" s="32">
        <f>VLOOKUP(C189,[2]SISMED!$C$2:$W$141,17,FALSE)</f>
        <v>0</v>
      </c>
      <c r="AO189" s="32">
        <f>VLOOKUP(C189,[2]SISMED!$C$2:$W$141,18,FALSE)</f>
        <v>1</v>
      </c>
      <c r="AP189" s="32">
        <f>VLOOKUP(C189,[2]SISMED!$C$2:$W$141,19,FALSE)</f>
        <v>1</v>
      </c>
      <c r="AQ189" s="32">
        <f>VLOOKUP(C189,[2]SISMED!$C$2:$W$141,20,FALSE)</f>
        <v>16</v>
      </c>
      <c r="AR189" s="32">
        <f>VLOOKUP(C189,[2]SISMED!$C$2:$W$141,21,FALSE)</f>
        <v>100</v>
      </c>
      <c r="AS189" s="21" t="str">
        <f t="shared" si="2"/>
        <v>CUMPLE</v>
      </c>
    </row>
    <row r="190" spans="1:45" ht="15.6" hidden="1" thickBot="1" x14ac:dyDescent="0.35">
      <c r="A190" s="8">
        <v>1613</v>
      </c>
      <c r="B190" s="7" t="s">
        <v>31</v>
      </c>
      <c r="C190" s="20">
        <v>24571</v>
      </c>
      <c r="D190" s="7" t="s">
        <v>173</v>
      </c>
      <c r="E190" s="11" t="e">
        <f>VLOOKUP(C190,[1]Hoja1!$C$4:$E$487,3,FALSE)</f>
        <v>#N/A</v>
      </c>
      <c r="F190" s="9">
        <v>0</v>
      </c>
      <c r="G190" s="6">
        <v>0</v>
      </c>
      <c r="H190" s="24">
        <v>0</v>
      </c>
      <c r="I190" s="10">
        <v>0</v>
      </c>
      <c r="J190" s="9">
        <v>0</v>
      </c>
      <c r="K190" s="6">
        <v>0</v>
      </c>
      <c r="L190" s="6">
        <v>0</v>
      </c>
      <c r="M190" s="6">
        <v>0</v>
      </c>
      <c r="N190" s="27">
        <v>0</v>
      </c>
      <c r="O190" s="10">
        <v>0</v>
      </c>
      <c r="P190" s="9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24">
        <v>0</v>
      </c>
      <c r="W190" s="6">
        <v>0</v>
      </c>
      <c r="X190" s="29">
        <v>0</v>
      </c>
      <c r="Y190" s="31">
        <v>0</v>
      </c>
      <c r="Z190" s="21" t="e">
        <f>VLOOKUP(C190,[2]SISMED!$C$2:$W$141,3,FALSE)</f>
        <v>#N/A</v>
      </c>
      <c r="AA190" s="32" t="e">
        <f>VLOOKUP(C190,[2]SISMED!$C$2:$W$141,4,FALSE)</f>
        <v>#N/A</v>
      </c>
      <c r="AB190" s="32" t="e">
        <f>VLOOKUP(C190,[2]SISMED!$C$2:$W$141,5,FALSE)</f>
        <v>#N/A</v>
      </c>
      <c r="AC190" s="32" t="e">
        <f>VLOOKUP(C190,[2]SISMED!$C$2:$W$141,6,FALSE)</f>
        <v>#N/A</v>
      </c>
      <c r="AD190" s="32" t="e">
        <f>VLOOKUP(C190,[2]SISMED!$C$2:$W$141,7,FALSE)</f>
        <v>#N/A</v>
      </c>
      <c r="AE190" s="32" t="e">
        <f>VLOOKUP(C190,[2]SISMED!$C$2:$W$141,8,FALSE)</f>
        <v>#N/A</v>
      </c>
      <c r="AF190" s="32" t="e">
        <f>VLOOKUP(C190,[2]SISMED!$C$2:$W$141,9,FALSE)</f>
        <v>#N/A</v>
      </c>
      <c r="AG190" s="32" t="e">
        <f>VLOOKUP(C190,[2]SISMED!$C$2:$W$141,10,FALSE)</f>
        <v>#N/A</v>
      </c>
      <c r="AH190" s="32" t="e">
        <f>VLOOKUP(C190,[2]SISMED!$C$2:$W$141,11,FALSE)</f>
        <v>#N/A</v>
      </c>
      <c r="AI190" s="32" t="e">
        <f>VLOOKUP(C190,[2]SISMED!$C$2:$W$141,12,FALSE)</f>
        <v>#N/A</v>
      </c>
      <c r="AJ190" s="32" t="e">
        <f>VLOOKUP(C190,[2]SISMED!$C$2:$W$141,13,FALSE)</f>
        <v>#N/A</v>
      </c>
      <c r="AK190" s="32" t="e">
        <f>VLOOKUP(C190,[2]SISMED!$C$2:$W$141,14,FALSE)</f>
        <v>#N/A</v>
      </c>
      <c r="AL190" s="32" t="e">
        <f>VLOOKUP(C190,[2]SISMED!$C$2:$W$141,15,FALSE)</f>
        <v>#N/A</v>
      </c>
      <c r="AM190" s="32" t="e">
        <f>VLOOKUP(C190,[2]SISMED!$C$2:$W$141,16,FALSE)</f>
        <v>#N/A</v>
      </c>
      <c r="AN190" s="32" t="e">
        <f>VLOOKUP(C190,[2]SISMED!$C$2:$W$141,17,FALSE)</f>
        <v>#N/A</v>
      </c>
      <c r="AO190" s="32" t="e">
        <f>VLOOKUP(C190,[2]SISMED!$C$2:$W$141,18,FALSE)</f>
        <v>#N/A</v>
      </c>
      <c r="AP190" s="32" t="e">
        <f>VLOOKUP(C190,[2]SISMED!$C$2:$W$141,19,FALSE)</f>
        <v>#N/A</v>
      </c>
      <c r="AQ190" s="32" t="e">
        <f>VLOOKUP(C190,[2]SISMED!$C$2:$W$141,20,FALSE)</f>
        <v>#N/A</v>
      </c>
      <c r="AR190" s="32" t="e">
        <f>VLOOKUP(C190,[2]SISMED!$C$2:$W$141,21,FALSE)</f>
        <v>#N/A</v>
      </c>
      <c r="AS190" s="21" t="e">
        <f t="shared" si="2"/>
        <v>#N/A</v>
      </c>
    </row>
    <row r="191" spans="1:45" ht="15.6" hidden="1" thickBot="1" x14ac:dyDescent="0.35">
      <c r="A191" s="8">
        <v>1613</v>
      </c>
      <c r="B191" s="7" t="s">
        <v>31</v>
      </c>
      <c r="C191" s="20">
        <v>442</v>
      </c>
      <c r="D191" s="7" t="s">
        <v>172</v>
      </c>
      <c r="E191" s="11" t="str">
        <f>VLOOKUP(C191,[1]Hoja1!$C$4:$E$487,3,FALSE)</f>
        <v>II-1</v>
      </c>
      <c r="F191" s="9">
        <v>1</v>
      </c>
      <c r="G191" s="6">
        <v>1</v>
      </c>
      <c r="H191" s="24">
        <v>1</v>
      </c>
      <c r="I191" s="10">
        <v>1</v>
      </c>
      <c r="J191" s="9">
        <v>1</v>
      </c>
      <c r="K191" s="6">
        <v>1</v>
      </c>
      <c r="L191" s="6">
        <v>1</v>
      </c>
      <c r="M191" s="6">
        <v>1</v>
      </c>
      <c r="N191" s="26">
        <v>1</v>
      </c>
      <c r="O191" s="10">
        <v>1</v>
      </c>
      <c r="P191" s="9">
        <v>1</v>
      </c>
      <c r="Q191" s="6">
        <v>1</v>
      </c>
      <c r="R191" s="6">
        <v>1</v>
      </c>
      <c r="S191" s="6">
        <v>1</v>
      </c>
      <c r="T191" s="6">
        <v>1</v>
      </c>
      <c r="U191" s="6">
        <v>1</v>
      </c>
      <c r="V191" s="24">
        <v>1</v>
      </c>
      <c r="W191" s="6">
        <v>1</v>
      </c>
      <c r="X191" s="29">
        <v>1</v>
      </c>
      <c r="Y191" s="31">
        <v>100</v>
      </c>
      <c r="Z191" s="21" t="e">
        <f>VLOOKUP(C191,[2]SISMED!$C$2:$W$141,3,FALSE)</f>
        <v>#N/A</v>
      </c>
      <c r="AA191" s="32" t="e">
        <f>VLOOKUP(C191,[2]SISMED!$C$2:$W$141,4,FALSE)</f>
        <v>#N/A</v>
      </c>
      <c r="AB191" s="32" t="e">
        <f>VLOOKUP(C191,[2]SISMED!$C$2:$W$141,5,FALSE)</f>
        <v>#N/A</v>
      </c>
      <c r="AC191" s="32" t="e">
        <f>VLOOKUP(C191,[2]SISMED!$C$2:$W$141,6,FALSE)</f>
        <v>#N/A</v>
      </c>
      <c r="AD191" s="32" t="e">
        <f>VLOOKUP(C191,[2]SISMED!$C$2:$W$141,7,FALSE)</f>
        <v>#N/A</v>
      </c>
      <c r="AE191" s="32" t="e">
        <f>VLOOKUP(C191,[2]SISMED!$C$2:$W$141,8,FALSE)</f>
        <v>#N/A</v>
      </c>
      <c r="AF191" s="32" t="e">
        <f>VLOOKUP(C191,[2]SISMED!$C$2:$W$141,9,FALSE)</f>
        <v>#N/A</v>
      </c>
      <c r="AG191" s="32" t="e">
        <f>VLOOKUP(C191,[2]SISMED!$C$2:$W$141,10,FALSE)</f>
        <v>#N/A</v>
      </c>
      <c r="AH191" s="32" t="e">
        <f>VLOOKUP(C191,[2]SISMED!$C$2:$W$141,11,FALSE)</f>
        <v>#N/A</v>
      </c>
      <c r="AI191" s="32" t="e">
        <f>VLOOKUP(C191,[2]SISMED!$C$2:$W$141,12,FALSE)</f>
        <v>#N/A</v>
      </c>
      <c r="AJ191" s="32" t="e">
        <f>VLOOKUP(C191,[2]SISMED!$C$2:$W$141,13,FALSE)</f>
        <v>#N/A</v>
      </c>
      <c r="AK191" s="32" t="e">
        <f>VLOOKUP(C191,[2]SISMED!$C$2:$W$141,14,FALSE)</f>
        <v>#N/A</v>
      </c>
      <c r="AL191" s="32" t="e">
        <f>VLOOKUP(C191,[2]SISMED!$C$2:$W$141,15,FALSE)</f>
        <v>#N/A</v>
      </c>
      <c r="AM191" s="32" t="e">
        <f>VLOOKUP(C191,[2]SISMED!$C$2:$W$141,16,FALSE)</f>
        <v>#N/A</v>
      </c>
      <c r="AN191" s="32" t="e">
        <f>VLOOKUP(C191,[2]SISMED!$C$2:$W$141,17,FALSE)</f>
        <v>#N/A</v>
      </c>
      <c r="AO191" s="32" t="e">
        <f>VLOOKUP(C191,[2]SISMED!$C$2:$W$141,18,FALSE)</f>
        <v>#N/A</v>
      </c>
      <c r="AP191" s="32" t="e">
        <f>VLOOKUP(C191,[2]SISMED!$C$2:$W$141,19,FALSE)</f>
        <v>#N/A</v>
      </c>
      <c r="AQ191" s="32" t="e">
        <f>VLOOKUP(C191,[2]SISMED!$C$2:$W$141,20,FALSE)</f>
        <v>#N/A</v>
      </c>
      <c r="AR191" s="32" t="e">
        <f>VLOOKUP(C191,[2]SISMED!$C$2:$W$141,21,FALSE)</f>
        <v>#N/A</v>
      </c>
      <c r="AS191" s="21" t="e">
        <f t="shared" si="2"/>
        <v>#N/A</v>
      </c>
    </row>
    <row r="192" spans="1:45" ht="15.6" thickBot="1" x14ac:dyDescent="0.35">
      <c r="A192" s="8">
        <v>1613</v>
      </c>
      <c r="B192" s="7" t="s">
        <v>31</v>
      </c>
      <c r="C192" s="20">
        <v>21800</v>
      </c>
      <c r="D192" s="7" t="s">
        <v>171</v>
      </c>
      <c r="E192" s="11" t="str">
        <f>VLOOKUP(C192,[1]Hoja1!$C$4:$E$487,3,FALSE)</f>
        <v>I-1</v>
      </c>
      <c r="F192" s="9">
        <v>0</v>
      </c>
      <c r="G192" s="6">
        <v>1</v>
      </c>
      <c r="H192" s="24">
        <v>0</v>
      </c>
      <c r="I192" s="10">
        <v>1</v>
      </c>
      <c r="J192" s="9">
        <v>1</v>
      </c>
      <c r="K192" s="6">
        <v>1</v>
      </c>
      <c r="L192" s="6">
        <v>1</v>
      </c>
      <c r="M192" s="6">
        <v>1</v>
      </c>
      <c r="N192" s="26">
        <v>1</v>
      </c>
      <c r="O192" s="10">
        <v>1</v>
      </c>
      <c r="P192" s="9">
        <v>1</v>
      </c>
      <c r="Q192" s="6">
        <v>1</v>
      </c>
      <c r="R192" s="6">
        <v>1</v>
      </c>
      <c r="S192" s="6">
        <v>1</v>
      </c>
      <c r="T192" s="6">
        <v>1</v>
      </c>
      <c r="U192" s="6">
        <v>1</v>
      </c>
      <c r="V192" s="24">
        <v>1</v>
      </c>
      <c r="W192" s="6">
        <v>1</v>
      </c>
      <c r="X192" s="29">
        <v>0</v>
      </c>
      <c r="Y192" s="31">
        <v>93.3</v>
      </c>
      <c r="Z192" s="21">
        <f>VLOOKUP(C192,[2]SISMED!$C$2:$W$141,3,FALSE)</f>
        <v>1</v>
      </c>
      <c r="AA192" s="32">
        <f>VLOOKUP(C192,[2]SISMED!$C$2:$W$141,4,FALSE)</f>
        <v>1</v>
      </c>
      <c r="AB192" s="32">
        <f>VLOOKUP(C192,[2]SISMED!$C$2:$W$141,5,FALSE)</f>
        <v>1</v>
      </c>
      <c r="AC192" s="32">
        <f>VLOOKUP(C192,[2]SISMED!$C$2:$W$141,6,FALSE)</f>
        <v>1</v>
      </c>
      <c r="AD192" s="32">
        <f>VLOOKUP(C192,[2]SISMED!$C$2:$W$141,7,FALSE)</f>
        <v>1</v>
      </c>
      <c r="AE192" s="32">
        <f>VLOOKUP(C192,[2]SISMED!$C$2:$W$141,8,FALSE)</f>
        <v>1</v>
      </c>
      <c r="AF192" s="32">
        <f>VLOOKUP(C192,[2]SISMED!$C$2:$W$141,9,FALSE)</f>
        <v>1</v>
      </c>
      <c r="AG192" s="32">
        <f>VLOOKUP(C192,[2]SISMED!$C$2:$W$141,10,FALSE)</f>
        <v>1</v>
      </c>
      <c r="AH192" s="32">
        <f>VLOOKUP(C192,[2]SISMED!$C$2:$W$141,11,FALSE)</f>
        <v>1</v>
      </c>
      <c r="AI192" s="32">
        <f>VLOOKUP(C192,[2]SISMED!$C$2:$W$141,12,FALSE)</f>
        <v>1</v>
      </c>
      <c r="AJ192" s="32">
        <f>VLOOKUP(C192,[2]SISMED!$C$2:$W$141,13,FALSE)</f>
        <v>1</v>
      </c>
      <c r="AK192" s="32">
        <f>VLOOKUP(C192,[2]SISMED!$C$2:$W$141,14,FALSE)</f>
        <v>1</v>
      </c>
      <c r="AL192" s="32">
        <f>VLOOKUP(C192,[2]SISMED!$C$2:$W$141,15,FALSE)</f>
        <v>1</v>
      </c>
      <c r="AM192" s="32">
        <f>VLOOKUP(C192,[2]SISMED!$C$2:$W$141,16,FALSE)</f>
        <v>1</v>
      </c>
      <c r="AN192" s="32">
        <f>VLOOKUP(C192,[2]SISMED!$C$2:$W$141,17,FALSE)</f>
        <v>0</v>
      </c>
      <c r="AO192" s="32">
        <f>VLOOKUP(C192,[2]SISMED!$C$2:$W$141,18,FALSE)</f>
        <v>1</v>
      </c>
      <c r="AP192" s="32">
        <f>VLOOKUP(C192,[2]SISMED!$C$2:$W$141,19,FALSE)</f>
        <v>1</v>
      </c>
      <c r="AQ192" s="32">
        <f>VLOOKUP(C192,[2]SISMED!$C$2:$W$141,20,FALSE)</f>
        <v>16</v>
      </c>
      <c r="AR192" s="32">
        <f>VLOOKUP(C192,[2]SISMED!$C$2:$W$141,21,FALSE)</f>
        <v>100</v>
      </c>
      <c r="AS192" s="21" t="str">
        <f t="shared" si="2"/>
        <v>CUMPLE</v>
      </c>
    </row>
    <row r="193" spans="1:45" ht="15.6" thickBot="1" x14ac:dyDescent="0.35">
      <c r="A193" s="8">
        <v>1613</v>
      </c>
      <c r="B193" s="7" t="s">
        <v>31</v>
      </c>
      <c r="C193" s="20">
        <v>440</v>
      </c>
      <c r="D193" s="7" t="s">
        <v>170</v>
      </c>
      <c r="E193" s="11" t="str">
        <f>VLOOKUP(C193,[1]Hoja1!$C$4:$E$487,3,FALSE)</f>
        <v>I-2</v>
      </c>
      <c r="F193" s="9">
        <v>1</v>
      </c>
      <c r="G193" s="6">
        <v>1</v>
      </c>
      <c r="H193" s="24">
        <v>0</v>
      </c>
      <c r="I193" s="10">
        <v>1</v>
      </c>
      <c r="J193" s="9">
        <v>1</v>
      </c>
      <c r="K193" s="6">
        <v>1</v>
      </c>
      <c r="L193" s="6">
        <v>1</v>
      </c>
      <c r="M193" s="6">
        <v>1</v>
      </c>
      <c r="N193" s="26">
        <v>1</v>
      </c>
      <c r="O193" s="10">
        <v>1</v>
      </c>
      <c r="P193" s="9">
        <v>1</v>
      </c>
      <c r="Q193" s="6">
        <v>1</v>
      </c>
      <c r="R193" s="6">
        <v>1</v>
      </c>
      <c r="S193" s="6">
        <v>1</v>
      </c>
      <c r="T193" s="6">
        <v>1</v>
      </c>
      <c r="U193" s="6">
        <v>1</v>
      </c>
      <c r="V193" s="24">
        <v>1</v>
      </c>
      <c r="W193" s="6">
        <v>1</v>
      </c>
      <c r="X193" s="29">
        <v>1</v>
      </c>
      <c r="Y193" s="31">
        <v>100</v>
      </c>
      <c r="Z193" s="21">
        <f>VLOOKUP(C193,[2]SISMED!$C$2:$W$141,3,FALSE)</f>
        <v>1</v>
      </c>
      <c r="AA193" s="32">
        <f>VLOOKUP(C193,[2]SISMED!$C$2:$W$141,4,FALSE)</f>
        <v>1</v>
      </c>
      <c r="AB193" s="32">
        <f>VLOOKUP(C193,[2]SISMED!$C$2:$W$141,5,FALSE)</f>
        <v>1</v>
      </c>
      <c r="AC193" s="32">
        <f>VLOOKUP(C193,[2]SISMED!$C$2:$W$141,6,FALSE)</f>
        <v>1</v>
      </c>
      <c r="AD193" s="32">
        <f>VLOOKUP(C193,[2]SISMED!$C$2:$W$141,7,FALSE)</f>
        <v>1</v>
      </c>
      <c r="AE193" s="32">
        <f>VLOOKUP(C193,[2]SISMED!$C$2:$W$141,8,FALSE)</f>
        <v>1</v>
      </c>
      <c r="AF193" s="32">
        <f>VLOOKUP(C193,[2]SISMED!$C$2:$W$141,9,FALSE)</f>
        <v>1</v>
      </c>
      <c r="AG193" s="32">
        <f>VLOOKUP(C193,[2]SISMED!$C$2:$W$141,10,FALSE)</f>
        <v>1</v>
      </c>
      <c r="AH193" s="32">
        <f>VLOOKUP(C193,[2]SISMED!$C$2:$W$141,11,FALSE)</f>
        <v>1</v>
      </c>
      <c r="AI193" s="32">
        <f>VLOOKUP(C193,[2]SISMED!$C$2:$W$141,12,FALSE)</f>
        <v>1</v>
      </c>
      <c r="AJ193" s="32">
        <f>VLOOKUP(C193,[2]SISMED!$C$2:$W$141,13,FALSE)</f>
        <v>1</v>
      </c>
      <c r="AK193" s="32">
        <f>VLOOKUP(C193,[2]SISMED!$C$2:$W$141,14,FALSE)</f>
        <v>1</v>
      </c>
      <c r="AL193" s="32">
        <f>VLOOKUP(C193,[2]SISMED!$C$2:$W$141,15,FALSE)</f>
        <v>1</v>
      </c>
      <c r="AM193" s="32">
        <f>VLOOKUP(C193,[2]SISMED!$C$2:$W$141,16,FALSE)</f>
        <v>1</v>
      </c>
      <c r="AN193" s="32">
        <f>VLOOKUP(C193,[2]SISMED!$C$2:$W$141,17,FALSE)</f>
        <v>0</v>
      </c>
      <c r="AO193" s="32">
        <f>VLOOKUP(C193,[2]SISMED!$C$2:$W$141,18,FALSE)</f>
        <v>1</v>
      </c>
      <c r="AP193" s="32">
        <f>VLOOKUP(C193,[2]SISMED!$C$2:$W$141,19,FALSE)</f>
        <v>1</v>
      </c>
      <c r="AQ193" s="32">
        <f>VLOOKUP(C193,[2]SISMED!$C$2:$W$141,20,FALSE)</f>
        <v>16</v>
      </c>
      <c r="AR193" s="32">
        <f>VLOOKUP(C193,[2]SISMED!$C$2:$W$141,21,FALSE)</f>
        <v>100</v>
      </c>
      <c r="AS193" s="21" t="str">
        <f t="shared" si="2"/>
        <v>CUMPLE</v>
      </c>
    </row>
    <row r="194" spans="1:45" ht="15.6" thickBot="1" x14ac:dyDescent="0.35">
      <c r="A194" s="8">
        <v>1613</v>
      </c>
      <c r="B194" s="7" t="s">
        <v>31</v>
      </c>
      <c r="C194" s="20">
        <v>11138</v>
      </c>
      <c r="D194" s="7" t="s">
        <v>169</v>
      </c>
      <c r="E194" s="11" t="str">
        <f>VLOOKUP(C194,[1]Hoja1!$C$4:$E$487,3,FALSE)</f>
        <v>I-1</v>
      </c>
      <c r="F194" s="9">
        <v>1</v>
      </c>
      <c r="G194" s="6">
        <v>1</v>
      </c>
      <c r="H194" s="24">
        <v>0</v>
      </c>
      <c r="I194" s="10">
        <v>1</v>
      </c>
      <c r="J194" s="9">
        <v>1</v>
      </c>
      <c r="K194" s="6">
        <v>1</v>
      </c>
      <c r="L194" s="6">
        <v>1</v>
      </c>
      <c r="M194" s="6">
        <v>1</v>
      </c>
      <c r="N194" s="27">
        <v>0</v>
      </c>
      <c r="O194" s="10">
        <v>1</v>
      </c>
      <c r="P194" s="9">
        <v>1</v>
      </c>
      <c r="Q194" s="6">
        <v>0</v>
      </c>
      <c r="R194" s="6">
        <v>1</v>
      </c>
      <c r="S194" s="6">
        <v>1</v>
      </c>
      <c r="T194" s="6">
        <v>1</v>
      </c>
      <c r="U194" s="6">
        <v>1</v>
      </c>
      <c r="V194" s="24">
        <v>1</v>
      </c>
      <c r="W194" s="6">
        <v>1</v>
      </c>
      <c r="X194" s="29">
        <v>0</v>
      </c>
      <c r="Y194" s="31">
        <v>86.7</v>
      </c>
      <c r="Z194" s="21">
        <f>VLOOKUP(C194,[2]SISMED!$C$2:$W$141,3,FALSE)</f>
        <v>1</v>
      </c>
      <c r="AA194" s="32">
        <f>VLOOKUP(C194,[2]SISMED!$C$2:$W$141,4,FALSE)</f>
        <v>1</v>
      </c>
      <c r="AB194" s="32">
        <f>VLOOKUP(C194,[2]SISMED!$C$2:$W$141,5,FALSE)</f>
        <v>1</v>
      </c>
      <c r="AC194" s="32">
        <f>VLOOKUP(C194,[2]SISMED!$C$2:$W$141,6,FALSE)</f>
        <v>1</v>
      </c>
      <c r="AD194" s="32">
        <f>VLOOKUP(C194,[2]SISMED!$C$2:$W$141,7,FALSE)</f>
        <v>1</v>
      </c>
      <c r="AE194" s="32">
        <f>VLOOKUP(C194,[2]SISMED!$C$2:$W$141,8,FALSE)</f>
        <v>1</v>
      </c>
      <c r="AF194" s="32">
        <f>VLOOKUP(C194,[2]SISMED!$C$2:$W$141,9,FALSE)</f>
        <v>1</v>
      </c>
      <c r="AG194" s="32">
        <f>VLOOKUP(C194,[2]SISMED!$C$2:$W$141,10,FALSE)</f>
        <v>1</v>
      </c>
      <c r="AH194" s="32">
        <f>VLOOKUP(C194,[2]SISMED!$C$2:$W$141,11,FALSE)</f>
        <v>1</v>
      </c>
      <c r="AI194" s="32">
        <f>VLOOKUP(C194,[2]SISMED!$C$2:$W$141,12,FALSE)</f>
        <v>1</v>
      </c>
      <c r="AJ194" s="32">
        <f>VLOOKUP(C194,[2]SISMED!$C$2:$W$141,13,FALSE)</f>
        <v>1</v>
      </c>
      <c r="AK194" s="32">
        <f>VLOOKUP(C194,[2]SISMED!$C$2:$W$141,14,FALSE)</f>
        <v>1</v>
      </c>
      <c r="AL194" s="32">
        <f>VLOOKUP(C194,[2]SISMED!$C$2:$W$141,15,FALSE)</f>
        <v>1</v>
      </c>
      <c r="AM194" s="32">
        <f>VLOOKUP(C194,[2]SISMED!$C$2:$W$141,16,FALSE)</f>
        <v>1</v>
      </c>
      <c r="AN194" s="32">
        <f>VLOOKUP(C194,[2]SISMED!$C$2:$W$141,17,FALSE)</f>
        <v>0</v>
      </c>
      <c r="AO194" s="32">
        <f>VLOOKUP(C194,[2]SISMED!$C$2:$W$141,18,FALSE)</f>
        <v>1</v>
      </c>
      <c r="AP194" s="32">
        <f>VLOOKUP(C194,[2]SISMED!$C$2:$W$141,19,FALSE)</f>
        <v>1</v>
      </c>
      <c r="AQ194" s="32">
        <f>VLOOKUP(C194,[2]SISMED!$C$2:$W$141,20,FALSE)</f>
        <v>16</v>
      </c>
      <c r="AR194" s="32">
        <f>VLOOKUP(C194,[2]SISMED!$C$2:$W$141,21,FALSE)</f>
        <v>100</v>
      </c>
      <c r="AS194" s="21" t="str">
        <f t="shared" si="2"/>
        <v>CUMPLE</v>
      </c>
    </row>
    <row r="195" spans="1:45" ht="15.6" thickBot="1" x14ac:dyDescent="0.35">
      <c r="A195" s="8">
        <v>1613</v>
      </c>
      <c r="B195" s="7" t="s">
        <v>31</v>
      </c>
      <c r="C195" s="20">
        <v>21814</v>
      </c>
      <c r="D195" s="7" t="s">
        <v>168</v>
      </c>
      <c r="E195" s="11" t="str">
        <f>VLOOKUP(C195,[1]Hoja1!$C$4:$E$487,3,FALSE)</f>
        <v>I-1</v>
      </c>
      <c r="F195" s="9">
        <v>0</v>
      </c>
      <c r="G195" s="6">
        <v>1</v>
      </c>
      <c r="H195" s="24">
        <v>0</v>
      </c>
      <c r="I195" s="10">
        <v>1</v>
      </c>
      <c r="J195" s="9">
        <v>1</v>
      </c>
      <c r="K195" s="6">
        <v>1</v>
      </c>
      <c r="L195" s="6">
        <v>1</v>
      </c>
      <c r="M195" s="6">
        <v>1</v>
      </c>
      <c r="N195" s="26">
        <v>1</v>
      </c>
      <c r="O195" s="10">
        <v>1</v>
      </c>
      <c r="P195" s="9">
        <v>1</v>
      </c>
      <c r="Q195" s="6">
        <v>1</v>
      </c>
      <c r="R195" s="6">
        <v>1</v>
      </c>
      <c r="S195" s="6">
        <v>1</v>
      </c>
      <c r="T195" s="6">
        <v>1</v>
      </c>
      <c r="U195" s="6">
        <v>1</v>
      </c>
      <c r="V195" s="24">
        <v>1</v>
      </c>
      <c r="W195" s="6">
        <v>1</v>
      </c>
      <c r="X195" s="29">
        <v>0</v>
      </c>
      <c r="Y195" s="31">
        <v>93.3</v>
      </c>
      <c r="Z195" s="21">
        <f>VLOOKUP(C195,[2]SISMED!$C$2:$W$141,3,FALSE)</f>
        <v>1</v>
      </c>
      <c r="AA195" s="32">
        <f>VLOOKUP(C195,[2]SISMED!$C$2:$W$141,4,FALSE)</f>
        <v>1</v>
      </c>
      <c r="AB195" s="32">
        <f>VLOOKUP(C195,[2]SISMED!$C$2:$W$141,5,FALSE)</f>
        <v>1</v>
      </c>
      <c r="AC195" s="32">
        <f>VLOOKUP(C195,[2]SISMED!$C$2:$W$141,6,FALSE)</f>
        <v>1</v>
      </c>
      <c r="AD195" s="32">
        <f>VLOOKUP(C195,[2]SISMED!$C$2:$W$141,7,FALSE)</f>
        <v>1</v>
      </c>
      <c r="AE195" s="32">
        <f>VLOOKUP(C195,[2]SISMED!$C$2:$W$141,8,FALSE)</f>
        <v>1</v>
      </c>
      <c r="AF195" s="32">
        <f>VLOOKUP(C195,[2]SISMED!$C$2:$W$141,9,FALSE)</f>
        <v>1</v>
      </c>
      <c r="AG195" s="32">
        <f>VLOOKUP(C195,[2]SISMED!$C$2:$W$141,10,FALSE)</f>
        <v>1</v>
      </c>
      <c r="AH195" s="32">
        <f>VLOOKUP(C195,[2]SISMED!$C$2:$W$141,11,FALSE)</f>
        <v>1</v>
      </c>
      <c r="AI195" s="32">
        <f>VLOOKUP(C195,[2]SISMED!$C$2:$W$141,12,FALSE)</f>
        <v>1</v>
      </c>
      <c r="AJ195" s="32">
        <f>VLOOKUP(C195,[2]SISMED!$C$2:$W$141,13,FALSE)</f>
        <v>1</v>
      </c>
      <c r="AK195" s="32">
        <f>VLOOKUP(C195,[2]SISMED!$C$2:$W$141,14,FALSE)</f>
        <v>1</v>
      </c>
      <c r="AL195" s="32">
        <f>VLOOKUP(C195,[2]SISMED!$C$2:$W$141,15,FALSE)</f>
        <v>1</v>
      </c>
      <c r="AM195" s="32">
        <f>VLOOKUP(C195,[2]SISMED!$C$2:$W$141,16,FALSE)</f>
        <v>1</v>
      </c>
      <c r="AN195" s="32">
        <f>VLOOKUP(C195,[2]SISMED!$C$2:$W$141,17,FALSE)</f>
        <v>0</v>
      </c>
      <c r="AO195" s="32">
        <f>VLOOKUP(C195,[2]SISMED!$C$2:$W$141,18,FALSE)</f>
        <v>1</v>
      </c>
      <c r="AP195" s="32">
        <f>VLOOKUP(C195,[2]SISMED!$C$2:$W$141,19,FALSE)</f>
        <v>1</v>
      </c>
      <c r="AQ195" s="32">
        <f>VLOOKUP(C195,[2]SISMED!$C$2:$W$141,20,FALSE)</f>
        <v>16</v>
      </c>
      <c r="AR195" s="32">
        <f>VLOOKUP(C195,[2]SISMED!$C$2:$W$141,21,FALSE)</f>
        <v>100</v>
      </c>
      <c r="AS195" s="21" t="str">
        <f t="shared" si="2"/>
        <v>CUMPLE</v>
      </c>
    </row>
    <row r="196" spans="1:45" ht="15.6" thickBot="1" x14ac:dyDescent="0.35">
      <c r="A196" s="8">
        <v>1613</v>
      </c>
      <c r="B196" s="7" t="s">
        <v>31</v>
      </c>
      <c r="C196" s="20">
        <v>21803</v>
      </c>
      <c r="D196" s="7" t="s">
        <v>167</v>
      </c>
      <c r="E196" s="11" t="str">
        <f>VLOOKUP(C196,[1]Hoja1!$C$4:$E$487,3,FALSE)</f>
        <v>I-1</v>
      </c>
      <c r="F196" s="9">
        <v>0</v>
      </c>
      <c r="G196" s="6">
        <v>1</v>
      </c>
      <c r="H196" s="24">
        <v>0</v>
      </c>
      <c r="I196" s="10">
        <v>1</v>
      </c>
      <c r="J196" s="9">
        <v>1</v>
      </c>
      <c r="K196" s="6">
        <v>1</v>
      </c>
      <c r="L196" s="6">
        <v>1</v>
      </c>
      <c r="M196" s="6">
        <v>1</v>
      </c>
      <c r="N196" s="26">
        <v>1</v>
      </c>
      <c r="O196" s="10">
        <v>1</v>
      </c>
      <c r="P196" s="9">
        <v>1</v>
      </c>
      <c r="Q196" s="6">
        <v>1</v>
      </c>
      <c r="R196" s="6">
        <v>1</v>
      </c>
      <c r="S196" s="6">
        <v>1</v>
      </c>
      <c r="T196" s="6">
        <v>1</v>
      </c>
      <c r="U196" s="6">
        <v>1</v>
      </c>
      <c r="V196" s="24">
        <v>1</v>
      </c>
      <c r="W196" s="6">
        <v>1</v>
      </c>
      <c r="X196" s="29">
        <v>0</v>
      </c>
      <c r="Y196" s="31">
        <v>93.3</v>
      </c>
      <c r="Z196" s="21">
        <f>VLOOKUP(C196,[2]SISMED!$C$2:$W$141,3,FALSE)</f>
        <v>1</v>
      </c>
      <c r="AA196" s="32">
        <f>VLOOKUP(C196,[2]SISMED!$C$2:$W$141,4,FALSE)</f>
        <v>1</v>
      </c>
      <c r="AB196" s="32">
        <f>VLOOKUP(C196,[2]SISMED!$C$2:$W$141,5,FALSE)</f>
        <v>1</v>
      </c>
      <c r="AC196" s="32">
        <f>VLOOKUP(C196,[2]SISMED!$C$2:$W$141,6,FALSE)</f>
        <v>1</v>
      </c>
      <c r="AD196" s="32">
        <f>VLOOKUP(C196,[2]SISMED!$C$2:$W$141,7,FALSE)</f>
        <v>1</v>
      </c>
      <c r="AE196" s="32">
        <f>VLOOKUP(C196,[2]SISMED!$C$2:$W$141,8,FALSE)</f>
        <v>1</v>
      </c>
      <c r="AF196" s="32">
        <f>VLOOKUP(C196,[2]SISMED!$C$2:$W$141,9,FALSE)</f>
        <v>1</v>
      </c>
      <c r="AG196" s="32">
        <f>VLOOKUP(C196,[2]SISMED!$C$2:$W$141,10,FALSE)</f>
        <v>1</v>
      </c>
      <c r="AH196" s="32">
        <f>VLOOKUP(C196,[2]SISMED!$C$2:$W$141,11,FALSE)</f>
        <v>1</v>
      </c>
      <c r="AI196" s="32">
        <f>VLOOKUP(C196,[2]SISMED!$C$2:$W$141,12,FALSE)</f>
        <v>1</v>
      </c>
      <c r="AJ196" s="32">
        <f>VLOOKUP(C196,[2]SISMED!$C$2:$W$141,13,FALSE)</f>
        <v>1</v>
      </c>
      <c r="AK196" s="32">
        <f>VLOOKUP(C196,[2]SISMED!$C$2:$W$141,14,FALSE)</f>
        <v>1</v>
      </c>
      <c r="AL196" s="32">
        <f>VLOOKUP(C196,[2]SISMED!$C$2:$W$141,15,FALSE)</f>
        <v>1</v>
      </c>
      <c r="AM196" s="32">
        <f>VLOOKUP(C196,[2]SISMED!$C$2:$W$141,16,FALSE)</f>
        <v>1</v>
      </c>
      <c r="AN196" s="32">
        <f>VLOOKUP(C196,[2]SISMED!$C$2:$W$141,17,FALSE)</f>
        <v>0</v>
      </c>
      <c r="AO196" s="32">
        <f>VLOOKUP(C196,[2]SISMED!$C$2:$W$141,18,FALSE)</f>
        <v>1</v>
      </c>
      <c r="AP196" s="32">
        <f>VLOOKUP(C196,[2]SISMED!$C$2:$W$141,19,FALSE)</f>
        <v>1</v>
      </c>
      <c r="AQ196" s="32">
        <f>VLOOKUP(C196,[2]SISMED!$C$2:$W$141,20,FALSE)</f>
        <v>16</v>
      </c>
      <c r="AR196" s="32">
        <f>VLOOKUP(C196,[2]SISMED!$C$2:$W$141,21,FALSE)</f>
        <v>100</v>
      </c>
      <c r="AS196" s="21" t="str">
        <f t="shared" si="2"/>
        <v>CUMPLE</v>
      </c>
    </row>
    <row r="197" spans="1:45" ht="15.6" thickBot="1" x14ac:dyDescent="0.35">
      <c r="A197" s="8">
        <v>1613</v>
      </c>
      <c r="B197" s="7" t="s">
        <v>31</v>
      </c>
      <c r="C197" s="20">
        <v>449</v>
      </c>
      <c r="D197" s="7" t="s">
        <v>166</v>
      </c>
      <c r="E197" s="11" t="str">
        <f>VLOOKUP(C197,[1]Hoja1!$C$4:$E$487,3,FALSE)</f>
        <v>I-1</v>
      </c>
      <c r="F197" s="9">
        <v>1</v>
      </c>
      <c r="G197" s="6">
        <v>1</v>
      </c>
      <c r="H197" s="24">
        <v>0</v>
      </c>
      <c r="I197" s="10">
        <v>1</v>
      </c>
      <c r="J197" s="9">
        <v>0</v>
      </c>
      <c r="K197" s="6">
        <v>0</v>
      </c>
      <c r="L197" s="6">
        <v>1</v>
      </c>
      <c r="M197" s="6">
        <v>1</v>
      </c>
      <c r="N197" s="26">
        <v>1</v>
      </c>
      <c r="O197" s="10">
        <v>1</v>
      </c>
      <c r="P197" s="9">
        <v>1</v>
      </c>
      <c r="Q197" s="6">
        <v>1</v>
      </c>
      <c r="R197" s="6">
        <v>1</v>
      </c>
      <c r="S197" s="6">
        <v>1</v>
      </c>
      <c r="T197" s="6">
        <v>1</v>
      </c>
      <c r="U197" s="6">
        <v>1</v>
      </c>
      <c r="V197" s="24">
        <v>1</v>
      </c>
      <c r="W197" s="6">
        <v>1</v>
      </c>
      <c r="X197" s="29">
        <v>0</v>
      </c>
      <c r="Y197" s="31">
        <v>86.7</v>
      </c>
      <c r="Z197" s="21">
        <f>VLOOKUP(C197,[2]SISMED!$C$2:$W$141,3,FALSE)</f>
        <v>1</v>
      </c>
      <c r="AA197" s="32">
        <f>VLOOKUP(C197,[2]SISMED!$C$2:$W$141,4,FALSE)</f>
        <v>1</v>
      </c>
      <c r="AB197" s="32">
        <f>VLOOKUP(C197,[2]SISMED!$C$2:$W$141,5,FALSE)</f>
        <v>1</v>
      </c>
      <c r="AC197" s="32">
        <f>VLOOKUP(C197,[2]SISMED!$C$2:$W$141,6,FALSE)</f>
        <v>1</v>
      </c>
      <c r="AD197" s="32">
        <f>VLOOKUP(C197,[2]SISMED!$C$2:$W$141,7,FALSE)</f>
        <v>1</v>
      </c>
      <c r="AE197" s="32">
        <f>VLOOKUP(C197,[2]SISMED!$C$2:$W$141,8,FALSE)</f>
        <v>1</v>
      </c>
      <c r="AF197" s="32">
        <f>VLOOKUP(C197,[2]SISMED!$C$2:$W$141,9,FALSE)</f>
        <v>1</v>
      </c>
      <c r="AG197" s="32">
        <f>VLOOKUP(C197,[2]SISMED!$C$2:$W$141,10,FALSE)</f>
        <v>1</v>
      </c>
      <c r="AH197" s="32">
        <f>VLOOKUP(C197,[2]SISMED!$C$2:$W$141,11,FALSE)</f>
        <v>1</v>
      </c>
      <c r="AI197" s="32">
        <f>VLOOKUP(C197,[2]SISMED!$C$2:$W$141,12,FALSE)</f>
        <v>1</v>
      </c>
      <c r="AJ197" s="32">
        <f>VLOOKUP(C197,[2]SISMED!$C$2:$W$141,13,FALSE)</f>
        <v>1</v>
      </c>
      <c r="AK197" s="32">
        <f>VLOOKUP(C197,[2]SISMED!$C$2:$W$141,14,FALSE)</f>
        <v>1</v>
      </c>
      <c r="AL197" s="32">
        <f>VLOOKUP(C197,[2]SISMED!$C$2:$W$141,15,FALSE)</f>
        <v>1</v>
      </c>
      <c r="AM197" s="32">
        <f>VLOOKUP(C197,[2]SISMED!$C$2:$W$141,16,FALSE)</f>
        <v>1</v>
      </c>
      <c r="AN197" s="32">
        <f>VLOOKUP(C197,[2]SISMED!$C$2:$W$141,17,FALSE)</f>
        <v>0</v>
      </c>
      <c r="AO197" s="32">
        <f>VLOOKUP(C197,[2]SISMED!$C$2:$W$141,18,FALSE)</f>
        <v>1</v>
      </c>
      <c r="AP197" s="32">
        <f>VLOOKUP(C197,[2]SISMED!$C$2:$W$141,19,FALSE)</f>
        <v>1</v>
      </c>
      <c r="AQ197" s="32">
        <f>VLOOKUP(C197,[2]SISMED!$C$2:$W$141,20,FALSE)</f>
        <v>16</v>
      </c>
      <c r="AR197" s="32">
        <f>VLOOKUP(C197,[2]SISMED!$C$2:$W$141,21,FALSE)</f>
        <v>100</v>
      </c>
      <c r="AS197" s="21" t="str">
        <f t="shared" ref="AS197:AS200" si="3">IF(AND(Y197&gt;=85,AR197&gt;=85),"CUMPLE","NO CUMPLE")</f>
        <v>CUMPLE</v>
      </c>
    </row>
    <row r="198" spans="1:45" ht="15.6" thickBot="1" x14ac:dyDescent="0.35">
      <c r="A198" s="8">
        <v>1613</v>
      </c>
      <c r="B198" s="7" t="s">
        <v>31</v>
      </c>
      <c r="C198" s="20">
        <v>21806</v>
      </c>
      <c r="D198" s="7" t="s">
        <v>165</v>
      </c>
      <c r="E198" s="11" t="str">
        <f>VLOOKUP(C198,[1]Hoja1!$C$4:$E$487,3,FALSE)</f>
        <v>I-1</v>
      </c>
      <c r="F198" s="9">
        <v>0</v>
      </c>
      <c r="G198" s="6">
        <v>1</v>
      </c>
      <c r="H198" s="24">
        <v>0</v>
      </c>
      <c r="I198" s="10">
        <v>1</v>
      </c>
      <c r="J198" s="9">
        <v>1</v>
      </c>
      <c r="K198" s="6">
        <v>1</v>
      </c>
      <c r="L198" s="6">
        <v>1</v>
      </c>
      <c r="M198" s="6">
        <v>1</v>
      </c>
      <c r="N198" s="26">
        <v>1</v>
      </c>
      <c r="O198" s="10">
        <v>1</v>
      </c>
      <c r="P198" s="9">
        <v>1</v>
      </c>
      <c r="Q198" s="6">
        <v>1</v>
      </c>
      <c r="R198" s="6">
        <v>1</v>
      </c>
      <c r="S198" s="6">
        <v>1</v>
      </c>
      <c r="T198" s="6">
        <v>1</v>
      </c>
      <c r="U198" s="6">
        <v>1</v>
      </c>
      <c r="V198" s="24">
        <v>1</v>
      </c>
      <c r="W198" s="6">
        <v>1</v>
      </c>
      <c r="X198" s="29">
        <v>0</v>
      </c>
      <c r="Y198" s="31">
        <v>93.3</v>
      </c>
      <c r="Z198" s="21">
        <f>VLOOKUP(C198,[2]SISMED!$C$2:$W$141,3,FALSE)</f>
        <v>1</v>
      </c>
      <c r="AA198" s="32">
        <f>VLOOKUP(C198,[2]SISMED!$C$2:$W$141,4,FALSE)</f>
        <v>1</v>
      </c>
      <c r="AB198" s="32">
        <f>VLOOKUP(C198,[2]SISMED!$C$2:$W$141,5,FALSE)</f>
        <v>1</v>
      </c>
      <c r="AC198" s="32">
        <f>VLOOKUP(C198,[2]SISMED!$C$2:$W$141,6,FALSE)</f>
        <v>1</v>
      </c>
      <c r="AD198" s="32">
        <f>VLOOKUP(C198,[2]SISMED!$C$2:$W$141,7,FALSE)</f>
        <v>1</v>
      </c>
      <c r="AE198" s="32">
        <f>VLOOKUP(C198,[2]SISMED!$C$2:$W$141,8,FALSE)</f>
        <v>1</v>
      </c>
      <c r="AF198" s="32">
        <f>VLOOKUP(C198,[2]SISMED!$C$2:$W$141,9,FALSE)</f>
        <v>1</v>
      </c>
      <c r="AG198" s="32">
        <f>VLOOKUP(C198,[2]SISMED!$C$2:$W$141,10,FALSE)</f>
        <v>1</v>
      </c>
      <c r="AH198" s="32">
        <f>VLOOKUP(C198,[2]SISMED!$C$2:$W$141,11,FALSE)</f>
        <v>1</v>
      </c>
      <c r="AI198" s="32">
        <f>VLOOKUP(C198,[2]SISMED!$C$2:$W$141,12,FALSE)</f>
        <v>1</v>
      </c>
      <c r="AJ198" s="32">
        <f>VLOOKUP(C198,[2]SISMED!$C$2:$W$141,13,FALSE)</f>
        <v>1</v>
      </c>
      <c r="AK198" s="32">
        <f>VLOOKUP(C198,[2]SISMED!$C$2:$W$141,14,FALSE)</f>
        <v>1</v>
      </c>
      <c r="AL198" s="32">
        <f>VLOOKUP(C198,[2]SISMED!$C$2:$W$141,15,FALSE)</f>
        <v>1</v>
      </c>
      <c r="AM198" s="32">
        <f>VLOOKUP(C198,[2]SISMED!$C$2:$W$141,16,FALSE)</f>
        <v>1</v>
      </c>
      <c r="AN198" s="32">
        <f>VLOOKUP(C198,[2]SISMED!$C$2:$W$141,17,FALSE)</f>
        <v>0</v>
      </c>
      <c r="AO198" s="32">
        <f>VLOOKUP(C198,[2]SISMED!$C$2:$W$141,18,FALSE)</f>
        <v>1</v>
      </c>
      <c r="AP198" s="32">
        <f>VLOOKUP(C198,[2]SISMED!$C$2:$W$141,19,FALSE)</f>
        <v>1</v>
      </c>
      <c r="AQ198" s="32">
        <f>VLOOKUP(C198,[2]SISMED!$C$2:$W$141,20,FALSE)</f>
        <v>16</v>
      </c>
      <c r="AR198" s="32">
        <f>VLOOKUP(C198,[2]SISMED!$C$2:$W$141,21,FALSE)</f>
        <v>100</v>
      </c>
      <c r="AS198" s="21" t="str">
        <f t="shared" si="3"/>
        <v>CUMPLE</v>
      </c>
    </row>
    <row r="199" spans="1:45" ht="15.6" thickBot="1" x14ac:dyDescent="0.35">
      <c r="A199" s="8">
        <v>1613</v>
      </c>
      <c r="B199" s="7" t="s">
        <v>31</v>
      </c>
      <c r="C199" s="20">
        <v>21801</v>
      </c>
      <c r="D199" s="7" t="s">
        <v>164</v>
      </c>
      <c r="E199" s="11" t="str">
        <f>VLOOKUP(C199,[1]Hoja1!$C$4:$E$487,3,FALSE)</f>
        <v>I-1</v>
      </c>
      <c r="F199" s="9">
        <v>0</v>
      </c>
      <c r="G199" s="6">
        <v>1</v>
      </c>
      <c r="H199" s="24">
        <v>0</v>
      </c>
      <c r="I199" s="10">
        <v>1</v>
      </c>
      <c r="J199" s="9">
        <v>1</v>
      </c>
      <c r="K199" s="6">
        <v>1</v>
      </c>
      <c r="L199" s="6">
        <v>1</v>
      </c>
      <c r="M199" s="6">
        <v>1</v>
      </c>
      <c r="N199" s="26">
        <v>1</v>
      </c>
      <c r="O199" s="10">
        <v>1</v>
      </c>
      <c r="P199" s="9">
        <v>1</v>
      </c>
      <c r="Q199" s="6">
        <v>1</v>
      </c>
      <c r="R199" s="6">
        <v>1</v>
      </c>
      <c r="S199" s="6">
        <v>1</v>
      </c>
      <c r="T199" s="6">
        <v>1</v>
      </c>
      <c r="U199" s="6">
        <v>1</v>
      </c>
      <c r="V199" s="24">
        <v>1</v>
      </c>
      <c r="W199" s="6">
        <v>1</v>
      </c>
      <c r="X199" s="29">
        <v>0</v>
      </c>
      <c r="Y199" s="31">
        <v>93.3</v>
      </c>
      <c r="Z199" s="21">
        <f>VLOOKUP(C199,[2]SISMED!$C$2:$W$141,3,FALSE)</f>
        <v>1</v>
      </c>
      <c r="AA199" s="32">
        <f>VLOOKUP(C199,[2]SISMED!$C$2:$W$141,4,FALSE)</f>
        <v>1</v>
      </c>
      <c r="AB199" s="32">
        <f>VLOOKUP(C199,[2]SISMED!$C$2:$W$141,5,FALSE)</f>
        <v>1</v>
      </c>
      <c r="AC199" s="32">
        <f>VLOOKUP(C199,[2]SISMED!$C$2:$W$141,6,FALSE)</f>
        <v>1</v>
      </c>
      <c r="AD199" s="32">
        <f>VLOOKUP(C199,[2]SISMED!$C$2:$W$141,7,FALSE)</f>
        <v>1</v>
      </c>
      <c r="AE199" s="32">
        <f>VLOOKUP(C199,[2]SISMED!$C$2:$W$141,8,FALSE)</f>
        <v>1</v>
      </c>
      <c r="AF199" s="32">
        <f>VLOOKUP(C199,[2]SISMED!$C$2:$W$141,9,FALSE)</f>
        <v>1</v>
      </c>
      <c r="AG199" s="32">
        <f>VLOOKUP(C199,[2]SISMED!$C$2:$W$141,10,FALSE)</f>
        <v>1</v>
      </c>
      <c r="AH199" s="32">
        <f>VLOOKUP(C199,[2]SISMED!$C$2:$W$141,11,FALSE)</f>
        <v>1</v>
      </c>
      <c r="AI199" s="32">
        <f>VLOOKUP(C199,[2]SISMED!$C$2:$W$141,12,FALSE)</f>
        <v>1</v>
      </c>
      <c r="AJ199" s="32">
        <f>VLOOKUP(C199,[2]SISMED!$C$2:$W$141,13,FALSE)</f>
        <v>1</v>
      </c>
      <c r="AK199" s="32">
        <f>VLOOKUP(C199,[2]SISMED!$C$2:$W$141,14,FALSE)</f>
        <v>1</v>
      </c>
      <c r="AL199" s="32">
        <f>VLOOKUP(C199,[2]SISMED!$C$2:$W$141,15,FALSE)</f>
        <v>1</v>
      </c>
      <c r="AM199" s="32">
        <f>VLOOKUP(C199,[2]SISMED!$C$2:$W$141,16,FALSE)</f>
        <v>1</v>
      </c>
      <c r="AN199" s="32">
        <f>VLOOKUP(C199,[2]SISMED!$C$2:$W$141,17,FALSE)</f>
        <v>0</v>
      </c>
      <c r="AO199" s="32">
        <f>VLOOKUP(C199,[2]SISMED!$C$2:$W$141,18,FALSE)</f>
        <v>1</v>
      </c>
      <c r="AP199" s="32">
        <f>VLOOKUP(C199,[2]SISMED!$C$2:$W$141,19,FALSE)</f>
        <v>1</v>
      </c>
      <c r="AQ199" s="32">
        <f>VLOOKUP(C199,[2]SISMED!$C$2:$W$141,20,FALSE)</f>
        <v>16</v>
      </c>
      <c r="AR199" s="32">
        <f>VLOOKUP(C199,[2]SISMED!$C$2:$W$141,21,FALSE)</f>
        <v>100</v>
      </c>
      <c r="AS199" s="21" t="str">
        <f t="shared" si="3"/>
        <v>CUMPLE</v>
      </c>
    </row>
    <row r="200" spans="1:45" ht="15" x14ac:dyDescent="0.3">
      <c r="A200" s="8">
        <v>1613</v>
      </c>
      <c r="B200" s="7" t="s">
        <v>31</v>
      </c>
      <c r="C200" s="20">
        <v>21805</v>
      </c>
      <c r="D200" s="7" t="s">
        <v>163</v>
      </c>
      <c r="E200" s="11" t="str">
        <f>VLOOKUP(C200,[1]Hoja1!$C$4:$E$487,3,FALSE)</f>
        <v>I-1</v>
      </c>
      <c r="F200" s="9">
        <v>0</v>
      </c>
      <c r="G200" s="6">
        <v>1</v>
      </c>
      <c r="H200" s="24">
        <v>0</v>
      </c>
      <c r="I200" s="10">
        <v>1</v>
      </c>
      <c r="J200" s="9">
        <v>1</v>
      </c>
      <c r="K200" s="6">
        <v>1</v>
      </c>
      <c r="L200" s="6">
        <v>1</v>
      </c>
      <c r="M200" s="6">
        <v>1</v>
      </c>
      <c r="N200" s="26">
        <v>1</v>
      </c>
      <c r="O200" s="10">
        <v>1</v>
      </c>
      <c r="P200" s="9">
        <v>1</v>
      </c>
      <c r="Q200" s="6">
        <v>0</v>
      </c>
      <c r="R200" s="6">
        <v>1</v>
      </c>
      <c r="S200" s="6">
        <v>1</v>
      </c>
      <c r="T200" s="6">
        <v>1</v>
      </c>
      <c r="U200" s="6">
        <v>1</v>
      </c>
      <c r="V200" s="24">
        <v>1</v>
      </c>
      <c r="W200" s="6">
        <v>1</v>
      </c>
      <c r="X200" s="29">
        <v>0</v>
      </c>
      <c r="Y200" s="31">
        <v>86.7</v>
      </c>
      <c r="Z200" s="21">
        <f>VLOOKUP(C200,[2]SISMED!$C$2:$W$141,3,FALSE)</f>
        <v>1</v>
      </c>
      <c r="AA200" s="32">
        <f>VLOOKUP(C200,[2]SISMED!$C$2:$W$141,4,FALSE)</f>
        <v>1</v>
      </c>
      <c r="AB200" s="32">
        <f>VLOOKUP(C200,[2]SISMED!$C$2:$W$141,5,FALSE)</f>
        <v>1</v>
      </c>
      <c r="AC200" s="32">
        <f>VLOOKUP(C200,[2]SISMED!$C$2:$W$141,6,FALSE)</f>
        <v>1</v>
      </c>
      <c r="AD200" s="32">
        <f>VLOOKUP(C200,[2]SISMED!$C$2:$W$141,7,FALSE)</f>
        <v>1</v>
      </c>
      <c r="AE200" s="32">
        <f>VLOOKUP(C200,[2]SISMED!$C$2:$W$141,8,FALSE)</f>
        <v>1</v>
      </c>
      <c r="AF200" s="32">
        <f>VLOOKUP(C200,[2]SISMED!$C$2:$W$141,9,FALSE)</f>
        <v>1</v>
      </c>
      <c r="AG200" s="32">
        <f>VLOOKUP(C200,[2]SISMED!$C$2:$W$141,10,FALSE)</f>
        <v>1</v>
      </c>
      <c r="AH200" s="32">
        <f>VLOOKUP(C200,[2]SISMED!$C$2:$W$141,11,FALSE)</f>
        <v>1</v>
      </c>
      <c r="AI200" s="32">
        <f>VLOOKUP(C200,[2]SISMED!$C$2:$W$141,12,FALSE)</f>
        <v>1</v>
      </c>
      <c r="AJ200" s="32">
        <f>VLOOKUP(C200,[2]SISMED!$C$2:$W$141,13,FALSE)</f>
        <v>1</v>
      </c>
      <c r="AK200" s="32">
        <f>VLOOKUP(C200,[2]SISMED!$C$2:$W$141,14,FALSE)</f>
        <v>1</v>
      </c>
      <c r="AL200" s="32">
        <f>VLOOKUP(C200,[2]SISMED!$C$2:$W$141,15,FALSE)</f>
        <v>1</v>
      </c>
      <c r="AM200" s="32">
        <f>VLOOKUP(C200,[2]SISMED!$C$2:$W$141,16,FALSE)</f>
        <v>1</v>
      </c>
      <c r="AN200" s="32">
        <f>VLOOKUP(C200,[2]SISMED!$C$2:$W$141,17,FALSE)</f>
        <v>0</v>
      </c>
      <c r="AO200" s="32">
        <f>VLOOKUP(C200,[2]SISMED!$C$2:$W$141,18,FALSE)</f>
        <v>1</v>
      </c>
      <c r="AP200" s="32">
        <f>VLOOKUP(C200,[2]SISMED!$C$2:$W$141,19,FALSE)</f>
        <v>1</v>
      </c>
      <c r="AQ200" s="32">
        <f>VLOOKUP(C200,[2]SISMED!$C$2:$W$141,20,FALSE)</f>
        <v>16</v>
      </c>
      <c r="AR200" s="32">
        <f>VLOOKUP(C200,[2]SISMED!$C$2:$W$141,21,FALSE)</f>
        <v>100</v>
      </c>
      <c r="AS200" s="21" t="str">
        <f t="shared" si="3"/>
        <v>CUMPLE</v>
      </c>
    </row>
  </sheetData>
  <autoFilter ref="A3:AS200">
    <filterColumn colId="2" showButton="0"/>
    <filterColumn colId="44">
      <filters>
        <filter val="CUMPLE"/>
        <filter val="NO CUMPLE"/>
      </filters>
    </filterColumn>
  </autoFilter>
  <mergeCells count="11">
    <mergeCell ref="A1:A3"/>
    <mergeCell ref="B2:B3"/>
    <mergeCell ref="C2:D3"/>
    <mergeCell ref="E2:E3"/>
    <mergeCell ref="F2:I2"/>
    <mergeCell ref="AS1:AS3"/>
    <mergeCell ref="Z1:AR2"/>
    <mergeCell ref="J2:O2"/>
    <mergeCell ref="P2:X2"/>
    <mergeCell ref="B1:X1"/>
    <mergeCell ref="Y1:Y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</vt:lpstr>
      <vt:lpstr>CONSOLIDADO UE_DATA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Windows User</cp:lastModifiedBy>
  <cp:lastPrinted>2018-07-26T14:57:16Z</cp:lastPrinted>
  <dcterms:created xsi:type="dcterms:W3CDTF">2017-09-18T19:35:36Z</dcterms:created>
  <dcterms:modified xsi:type="dcterms:W3CDTF">2018-07-31T04:40:39Z</dcterms:modified>
</cp:coreProperties>
</file>