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xjoelo\Desktop\"/>
    </mc:Choice>
  </mc:AlternateContent>
  <xr:revisionPtr revIDLastSave="0" documentId="8_{A3E6E676-48C1-41EB-8875-854619EA93C2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RESULTADO" sheetId="2" r:id="rId1"/>
    <sheet name="BASE ANALITICA" sheetId="1" r:id="rId2"/>
  </sheets>
  <externalReferences>
    <externalReference r:id="rId3"/>
    <externalReference r:id="rId4"/>
  </externalReferences>
  <definedNames>
    <definedName name="_xlnm._FilterDatabase" localSheetId="1" hidden="1">'BASE ANALITICA'!$A$3:$Z$143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D16" i="2"/>
  <c r="C16" i="2"/>
  <c r="B16" i="2"/>
  <c r="E15" i="2"/>
  <c r="E14" i="2"/>
  <c r="E13" i="2"/>
  <c r="E12" i="2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D143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D142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D141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D140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D139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D138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D137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D136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D135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D134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D133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D132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D131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D130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D129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D128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D127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D126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D125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D124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D123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D122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D121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D120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D119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D118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D117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D116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D115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D114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D113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D112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D111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D110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D109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D108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D107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D106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D105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D104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D103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D102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D101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D100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D99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D98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D97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D96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D95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D94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D93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D92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D91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D90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D89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D87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D86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D84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D83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D82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D81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D80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D79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D78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D77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D76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D75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D74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D73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D72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D71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D70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D69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D68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D67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D66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D65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D64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D63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D62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D61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D60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D59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D58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D50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D49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D48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D47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D46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D45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D44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D43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D42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D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D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D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D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D37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D36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D35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D34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D33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D32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E31" i="1"/>
  <c r="D31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E30" i="1"/>
  <c r="D30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E29" i="1"/>
  <c r="D29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E28" i="1"/>
  <c r="D28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E27" i="1"/>
  <c r="D27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E26" i="1"/>
  <c r="D26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E25" i="1"/>
  <c r="D25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E24" i="1"/>
  <c r="D24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E23" i="1"/>
  <c r="D23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E21" i="1"/>
  <c r="D21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E20" i="1"/>
  <c r="D20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E19" i="1"/>
  <c r="D19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E18" i="1"/>
  <c r="D18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E17" i="1"/>
  <c r="D17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E16" i="1"/>
  <c r="D16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E15" i="1"/>
  <c r="D15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E14" i="1"/>
  <c r="D14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E13" i="1"/>
  <c r="D13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E12" i="1"/>
  <c r="D12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E11" i="1"/>
  <c r="D11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E10" i="1"/>
  <c r="D10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E9" i="1"/>
  <c r="D9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E8" i="1"/>
  <c r="D8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E7" i="1"/>
  <c r="D7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E6" i="1"/>
  <c r="D6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E5" i="1"/>
  <c r="D5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D4" i="1"/>
  <c r="E16" i="2" l="1"/>
</calcChain>
</file>

<file path=xl/sharedStrings.xml><?xml version="1.0" encoding="utf-8"?>
<sst xmlns="http://schemas.openxmlformats.org/spreadsheetml/2006/main" count="467" uniqueCount="182">
  <si>
    <t>CRITERIO 2.1.1: IPRESS de distritos amazónicos priorizados con disponibilidad de vacunas básicas completas para el menor de 12 meses</t>
  </si>
  <si>
    <t>UNIDAD EJECUTORA</t>
  </si>
  <si>
    <t>EESS</t>
  </si>
  <si>
    <t>CODIGO RENAES</t>
  </si>
  <si>
    <t>Categoria</t>
  </si>
  <si>
    <t>NIÑOS DE 1 AÑO PADRON NOMINADO (28 FEBRERO)</t>
  </si>
  <si>
    <t>META FISICA  NIÑO MENOR DE 1AÑO (FASE INDEPENDIENTE 2018)</t>
  </si>
  <si>
    <t>COONSICTENCIA PADRON/ VACUNAS &lt;1 AÑO</t>
  </si>
  <si>
    <t>3325401 - VACUNACION NIÑO &lt; 1 AÑO (todas las IPRESS deben tener meta fisica en independiente de la fase)</t>
  </si>
  <si>
    <t>Requermiento Mensual/Niño</t>
  </si>
  <si>
    <t>VACUNA ANTINEUMOCOCICA CONJUGADA 13-VALENTE  1 DOSIS INYECT</t>
  </si>
  <si>
    <t>Stock</t>
  </si>
  <si>
    <t>DISPIONIBILIDAD</t>
  </si>
  <si>
    <t>VACUNA ANTIPOLIOMIELITICA 80 Lf/0.5 mL 1 DOSIS INYECT</t>
  </si>
  <si>
    <t>VACUNA ANTIPOLIOMIELITICA BIVALENTE TIPO 1 Y 3 - 20 DOSIS SUSPEN</t>
  </si>
  <si>
    <t>VACUNA CONTRA EL ROTAVIRUS  PLV (SUSPENSION ORAL)  1 DOSIS SUSPEN</t>
  </si>
  <si>
    <t>VACUNA DPT, HIB Y VHB (PENTAVALENTE)  1 DOSIS INYECT</t>
  </si>
  <si>
    <t>NIVEL DE CUMPLIMIENTO</t>
  </si>
  <si>
    <t>0828 REGION JUNIN-SALUD CHANCHAMAYO</t>
  </si>
  <si>
    <t>0000318 VILLA PERENE</t>
  </si>
  <si>
    <t>CONSU</t>
  </si>
  <si>
    <t>SI</t>
  </si>
  <si>
    <t>0000319 BAJO MARANKIARI</t>
  </si>
  <si>
    <t>0000320 PUERTO YURINAKI</t>
  </si>
  <si>
    <t>0000321 ALTO YURINAKI</t>
  </si>
  <si>
    <t>0000322 LIBERTAD TOTERANI</t>
  </si>
  <si>
    <t>0000323 INCHATINGARI</t>
  </si>
  <si>
    <t>0000324 LOS ANGELES DE UBIRIKI</t>
  </si>
  <si>
    <t>0000325 CENTRO POBLADO MENOR LA FLORIDA</t>
  </si>
  <si>
    <t>0000326 SANTA ROSA DE RIO AMARILLO</t>
  </si>
  <si>
    <t>0000327 ALTO PUMPURIANI</t>
  </si>
  <si>
    <t>0000328 CHURINGAVENI</t>
  </si>
  <si>
    <t>0000329 HUACAMAYO</t>
  </si>
  <si>
    <t>0000330 SAN FERNANDO DE KIVINAKI</t>
  </si>
  <si>
    <t>0000331 LOS ANGELES TOTERANI</t>
  </si>
  <si>
    <t>0000332 ALTO SAN JUAN</t>
  </si>
  <si>
    <t>0000333 CENTRO TOTERANI</t>
  </si>
  <si>
    <t>0000334 STA ROSA DE CAMONASHARI</t>
  </si>
  <si>
    <t>0000335 ZONA PATRIA</t>
  </si>
  <si>
    <t>0006737 JOSE OLAYA</t>
  </si>
  <si>
    <t>0007319 SANTA ROSA TOTERANI</t>
  </si>
  <si>
    <t>0007362 UNION PUCUSANI</t>
  </si>
  <si>
    <t>0014384 JOSE GALVEZ</t>
  </si>
  <si>
    <t>0014385 MARISCAL CACERES</t>
  </si>
  <si>
    <t>0829 REGION JUNIN-SALUD SATIPO</t>
  </si>
  <si>
    <t>0000434 MAZAMARI</t>
  </si>
  <si>
    <t>0000435 CAPIRUSHARI</t>
  </si>
  <si>
    <t>0000436 PUEBLO LIBRE DE PAURIALI</t>
  </si>
  <si>
    <t>0000437 COMUNIDAD NATIVA DE PANGA</t>
  </si>
  <si>
    <t>0000438 TZIRIARI</t>
  </si>
  <si>
    <t>0000439 SAN CRISTOBAL</t>
  </si>
  <si>
    <t>0000459 CUSHIRENI</t>
  </si>
  <si>
    <t>0000460 BETANIA</t>
  </si>
  <si>
    <t>0000461 SHEVOJA</t>
  </si>
  <si>
    <t>0000462 POYENI</t>
  </si>
  <si>
    <t>0000463 BOCA CHEMBO</t>
  </si>
  <si>
    <t>0000464 IMPANEKIARI</t>
  </si>
  <si>
    <t>0000465 CAPITIRI</t>
  </si>
  <si>
    <t>0000466 SANTA ROSITA DE SHIRINTIARI</t>
  </si>
  <si>
    <t>0000467 SHIMA</t>
  </si>
  <si>
    <t>0000468 MICAELA BASTIDAS MORALES</t>
  </si>
  <si>
    <t>0000469 PUERTO OCOPA</t>
  </si>
  <si>
    <t>0000470 SAN MIGUEL DE OTICA</t>
  </si>
  <si>
    <t>0000471 CUTIVIRENI</t>
  </si>
  <si>
    <t>0000472 OVIRI</t>
  </si>
  <si>
    <t>0000473 SAN VICENTE DE CANAAN</t>
  </si>
  <si>
    <t>0000474 QUITENI</t>
  </si>
  <si>
    <t>0000475 CAPERUSIA</t>
  </si>
  <si>
    <t>0000477 HUAHUARI</t>
  </si>
  <si>
    <t>0000478 RIO VENADO</t>
  </si>
  <si>
    <t>I-2</t>
  </si>
  <si>
    <t>0000479 SANTO DGO DE MARANKIARI</t>
  </si>
  <si>
    <t>0000480 BAJO CAPIRO</t>
  </si>
  <si>
    <t>0000481 PARATUSHALI</t>
  </si>
  <si>
    <t>0000482 HUANTASHIRI</t>
  </si>
  <si>
    <t>0000483 SANIBENI</t>
  </si>
  <si>
    <t>0000484 ALTO PAURELI</t>
  </si>
  <si>
    <t>I-1</t>
  </si>
  <si>
    <t>0000495 RIO  NEGRO</t>
  </si>
  <si>
    <t>0000496 VILLA CAPIRI</t>
  </si>
  <si>
    <t>0000497 RIO CHARI ALTO</t>
  </si>
  <si>
    <t>0000498 PITOCUNA</t>
  </si>
  <si>
    <t>0000499 PUENTE IPOKI</t>
  </si>
  <si>
    <t>0000500 AOTI</t>
  </si>
  <si>
    <t>0000501 ALTO PITOCUNA</t>
  </si>
  <si>
    <t>0000502 CUSHIVIANI</t>
  </si>
  <si>
    <t>0000503 UNION CUVIRIAKI</t>
  </si>
  <si>
    <t>0000504 SHABASHIPANGO</t>
  </si>
  <si>
    <t>0000505 SAN JUAN DE CHENI</t>
  </si>
  <si>
    <t>0000506 UNION CAPIRI</t>
  </si>
  <si>
    <t>0000507 BOCA MANTARO</t>
  </si>
  <si>
    <t>0000509 SAN MIGUEL DE ENE SHINPINSHARIATO</t>
  </si>
  <si>
    <t>0000510 FLORIDA</t>
  </si>
  <si>
    <t>0000511 SAN JUAN DE MANTARO</t>
  </si>
  <si>
    <t>0000512 TUNONTUARI RIO ENE</t>
  </si>
  <si>
    <t>0000513 QUEMPIRI</t>
  </si>
  <si>
    <t>0000514 FE Y ALEGRIA LA PRIMAVERA</t>
  </si>
  <si>
    <t>0000515 YAVIRO</t>
  </si>
  <si>
    <t>0000516 PUERTO ROCA</t>
  </si>
  <si>
    <t>0000517 VALLE ESMERALDA</t>
  </si>
  <si>
    <t>0000518 SAN CARLOS ALTO ENE</t>
  </si>
  <si>
    <t>0006877 CHONTAKIARI</t>
  </si>
  <si>
    <t>0006878 POTSOTENI</t>
  </si>
  <si>
    <t>0006879 UNION PUERTO ASHANINKA</t>
  </si>
  <si>
    <t>0007187 VISTA ALEGRE DEL VALLE DE SANTA CRUZ</t>
  </si>
  <si>
    <t>0010502 BELLA ESPERANZA</t>
  </si>
  <si>
    <t>0013862 MIGUEL GRAU</t>
  </si>
  <si>
    <t>0013863 ALTO VILLA VICTORIA</t>
  </si>
  <si>
    <t>0013864 CANAAN DEL NORTE</t>
  </si>
  <si>
    <t>0015914 SELVA DE ORO</t>
  </si>
  <si>
    <t>0016908 GLORIABAMBA</t>
  </si>
  <si>
    <t>0016909 TEORIA</t>
  </si>
  <si>
    <t>0016911 BUENOS AIRES -TZIRIARI</t>
  </si>
  <si>
    <t>0016912 VILLA PROGRESO DE EDEN</t>
  </si>
  <si>
    <t>1612 RED DE SALUD PICHANAKI</t>
  </si>
  <si>
    <t>0000337 MIRISHARO</t>
  </si>
  <si>
    <t>0000338 SAN CRISTOBAL</t>
  </si>
  <si>
    <t>0000339 SAN ANTONIO ALTO PICHANAKI</t>
  </si>
  <si>
    <t>0000341 IMPITATO CASCADA</t>
  </si>
  <si>
    <t>0000342 PRIMAVERA</t>
  </si>
  <si>
    <t>0000343 CENTRO CUYANI</t>
  </si>
  <si>
    <t>0000344 LAS PALMAS</t>
  </si>
  <si>
    <t>0000345 PAMPA CAMONA</t>
  </si>
  <si>
    <t>0000346 HUANTININI</t>
  </si>
  <si>
    <t>0000347 CONDADO PICHIKIARI</t>
  </si>
  <si>
    <t>0000348 SAN JUAN CENTRO AUTIKI</t>
  </si>
  <si>
    <t>0000349 BELEN ANAPIARI</t>
  </si>
  <si>
    <t>0000350 VALLE HERMOSO</t>
  </si>
  <si>
    <t>0000351 HUACHIRIKI</t>
  </si>
  <si>
    <t>0000352 UNION SHIMASHIRO</t>
  </si>
  <si>
    <t>0000353 ANDRES AVELINO CACERES</t>
  </si>
  <si>
    <t>0006711 SAN FCO CENTRO KUVIRIANI</t>
  </si>
  <si>
    <t>0006712 BARINETTI REAL</t>
  </si>
  <si>
    <t>0006716 CIUDAD SATELITE</t>
  </si>
  <si>
    <t>0007361 COLONIA HUANCA</t>
  </si>
  <si>
    <t>0007371 ANEXO 28 DE JULIO</t>
  </si>
  <si>
    <t>0014383 SAN JOSE DE ANAPIARI</t>
  </si>
  <si>
    <t>1613 RED DE SALUD SAN MARTIN DE PANGOA</t>
  </si>
  <si>
    <t>0000440 SAN JOSE DE MIRAFLORES</t>
  </si>
  <si>
    <t>0000443 SAN RAMON DE PANGOA</t>
  </si>
  <si>
    <t>0000444 CHAVINI</t>
  </si>
  <si>
    <t>0000445 SN ANTONIO DE SONOMORO</t>
  </si>
  <si>
    <t>0000446 CUBANTIA</t>
  </si>
  <si>
    <t>0000447 VILLA MARIA</t>
  </si>
  <si>
    <t>0000448 NAYLAM DE SONOMORO</t>
  </si>
  <si>
    <t>0000449 MAZARONQUIARI</t>
  </si>
  <si>
    <t>0000450 ALTO KIATARI</t>
  </si>
  <si>
    <t>0000451 MATERENI</t>
  </si>
  <si>
    <t>0000452 FORTALEZA</t>
  </si>
  <si>
    <t>0000453 UNION CHAVINI</t>
  </si>
  <si>
    <t>0000454 CAMPIRUSHARI</t>
  </si>
  <si>
    <t>0000455 JERUSALEN DE MIÑARO DE NOMESTSIGUENGA</t>
  </si>
  <si>
    <t>0000456 SANTA ROSA ALTO KIATARI</t>
  </si>
  <si>
    <t>0000457 BOCA KIATARI</t>
  </si>
  <si>
    <t>0000458 VILCABAMBA</t>
  </si>
  <si>
    <t>0006880 CIUDAD DE DIOS</t>
  </si>
  <si>
    <t>0011138 SANTA ELENA</t>
  </si>
  <si>
    <t>0021797 SAN JERONIMO</t>
  </si>
  <si>
    <t>0021800 LOS ÁNGELES DE EDEN</t>
  </si>
  <si>
    <t>0021801 SANTA CRUZ DE ANAPATI</t>
  </si>
  <si>
    <t>0021802 SAN JUAN DE PUEBLO LIBRE</t>
  </si>
  <si>
    <t>0021803 LOS MANANTIALES</t>
  </si>
  <si>
    <t>0021804 ALTO CHICHIRENI</t>
  </si>
  <si>
    <t>0021805 SAN JUAN DE SANGARENI</t>
  </si>
  <si>
    <t>0021806 LIBERTAD DE ANAPATI</t>
  </si>
  <si>
    <t>0021814 CENTRO SAURENI</t>
  </si>
  <si>
    <t>COMPROMISO DE GESTION   2.2.2 (1) - CONVENIO  AP ENDIS  NIVEL -1</t>
  </si>
  <si>
    <r>
      <rPr>
        <b/>
        <sz val="10"/>
        <color theme="1"/>
        <rFont val="Calibri"/>
        <family val="2"/>
        <scheme val="minor"/>
      </rPr>
      <t>DEFINICIÓN OPERACIONAL</t>
    </r>
    <r>
      <rPr>
        <sz val="10"/>
        <color theme="1"/>
        <rFont val="Calibri"/>
        <family val="2"/>
        <scheme val="minor"/>
      </rPr>
      <t>: 95% o más de IPRESS ubicadas en distritos amazónicos priorizados del departamento cuentan con disponibilidad aceptable de vacunas en niños menores de 12 meses, según meta física válida.</t>
    </r>
  </si>
  <si>
    <t>REGION JUNIN</t>
  </si>
  <si>
    <t>RED</t>
  </si>
  <si>
    <t>N° DE IPRESS</t>
  </si>
  <si>
    <t>PADRON NOMINAL 1 AÑO</t>
  </si>
  <si>
    <t>VACUNA &lt;1 AÑOS (IND. FASE)</t>
  </si>
  <si>
    <t>CONSISTENCIA VACUNA NIÑO &lt; 1 / PADRON 1 AÑO</t>
  </si>
  <si>
    <t>% DE CUMPLIMIENTO REGIONAL</t>
  </si>
  <si>
    <t>UE 828 RED DE SALUD CHANCHAMAYO</t>
  </si>
  <si>
    <t>UE 829 RED DE SALUD SATIPO</t>
  </si>
  <si>
    <t>UE 1612 RED DE SALUD PICHANAKI</t>
  </si>
  <si>
    <t>UE 1613 RED DE SALUD SAN MARTIN DE PANGOA</t>
  </si>
  <si>
    <t>TOTAL</t>
  </si>
  <si>
    <t>Fuente: ICI_JUNIO_SIGA_Corte a Julio_2018_DIRESA_Junin</t>
  </si>
  <si>
    <t>CRITERIO 2.2.2 (1): IPRESS de distritos amazónicos priorizados con disponibilidad de vacunas básicas completas para el menor de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</si>
</sst>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 textRotation="90" wrapText="1"/>
    </xf>
    <xf numFmtId="0" fontId="0" fillId="2" borderId="0" xfId="0" applyFill="1"/>
    <xf numFmtId="0" fontId="0" fillId="0" borderId="2" xfId="0" applyFont="1" applyBorder="1" applyAlignment="1"/>
    <xf numFmtId="0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4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4" fillId="0" borderId="10" xfId="0" applyFont="1" applyBorder="1" applyAlignment="1">
      <alignment horizontal="center"/>
    </xf>
    <xf numFmtId="0" fontId="0" fillId="0" borderId="0" xfId="0" applyNumberFormat="1" applyAlignment="1">
      <alignment horizontal="center"/>
    </xf>
    <xf numFmtId="10" fontId="14" fillId="0" borderId="10" xfId="0" applyNumberFormat="1" applyFont="1" applyBorder="1" applyAlignment="1">
      <alignment horizontal="center"/>
    </xf>
    <xf numFmtId="9" fontId="15" fillId="6" borderId="10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10" fontId="14" fillId="0" borderId="2" xfId="0" applyNumberFormat="1" applyFont="1" applyBorder="1" applyAlignment="1">
      <alignment horizontal="center"/>
    </xf>
    <xf numFmtId="10" fontId="15" fillId="6" borderId="2" xfId="0" applyNumberFormat="1" applyFont="1" applyFill="1" applyBorder="1" applyAlignment="1">
      <alignment horizontal="center" vertical="center"/>
    </xf>
    <xf numFmtId="165" fontId="15" fillId="6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/>
    <xf numFmtId="0" fontId="12" fillId="5" borderId="2" xfId="0" applyFont="1" applyFill="1" applyBorder="1" applyAlignment="1">
      <alignment horizontal="center"/>
    </xf>
    <xf numFmtId="10" fontId="16" fillId="5" borderId="2" xfId="0" applyNumberFormat="1" applyFont="1" applyFill="1" applyBorder="1" applyAlignment="1">
      <alignment horizontal="center"/>
    </xf>
    <xf numFmtId="10" fontId="15" fillId="5" borderId="2" xfId="0" applyNumberFormat="1" applyFont="1" applyFill="1" applyBorder="1" applyAlignment="1">
      <alignment horizontal="center" vertical="center"/>
    </xf>
    <xf numFmtId="0" fontId="2" fillId="0" borderId="11" xfId="0" applyFont="1" applyFill="1" applyBorder="1"/>
    <xf numFmtId="0" fontId="0" fillId="0" borderId="2" xfId="0" applyBorder="1" applyAlignment="1">
      <alignment wrapText="1"/>
    </xf>
    <xf numFmtId="0" fontId="9" fillId="3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wrapText="1"/>
    </xf>
    <xf numFmtId="0" fontId="10" fillId="4" borderId="0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center" wrapText="1"/>
    </xf>
    <xf numFmtId="0" fontId="13" fillId="5" borderId="5" xfId="0" applyFont="1" applyFill="1" applyBorder="1" applyAlignment="1">
      <alignment horizontal="center" wrapText="1"/>
    </xf>
    <xf numFmtId="0" fontId="13" fillId="5" borderId="7" xfId="0" applyFont="1" applyFill="1" applyBorder="1" applyAlignment="1">
      <alignment horizontal="center" wrapText="1"/>
    </xf>
    <xf numFmtId="0" fontId="13" fillId="5" borderId="8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3" fillId="5" borderId="9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99060</xdr:rowOff>
    </xdr:from>
    <xdr:to>
      <xdr:col>5</xdr:col>
      <xdr:colOff>929640</xdr:colOff>
      <xdr:row>25</xdr:row>
      <xdr:rowOff>144780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84960" y="4358640"/>
          <a:ext cx="6591300" cy="150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000" b="1">
              <a:solidFill>
                <a:srgbClr val="FF0000"/>
              </a:solidFill>
            </a:rPr>
            <a:t>Comentario:</a:t>
          </a:r>
          <a:r>
            <a:rPr lang="es-PE" sz="1000" b="1"/>
            <a:t> </a:t>
          </a:r>
          <a:r>
            <a:rPr lang="es-PE" sz="1000" b="1">
              <a:solidFill>
                <a:srgbClr val="0000FF"/>
              </a:solidFill>
            </a:rPr>
            <a:t>Al corte</a:t>
          </a:r>
          <a:r>
            <a:rPr lang="es-PE" sz="1000" b="1" baseline="0">
              <a:solidFill>
                <a:srgbClr val="0000FF"/>
              </a:solidFill>
            </a:rPr>
            <a:t> del 30 de Junio del 2018 del SISMED_ICI como Región estamos 95.00%  de disponibilidad de vacunas basicas para los niños menores de 12 meses, siendo las ejecutoras de Red de Salud Pangoa y Red de Salud Satipo las que muestran 92.8% y 94.2% de disponibilidad por debajo de la meta regional, fundamentalmente en la vacuna de Antipoliomelitica.</a:t>
          </a:r>
        </a:p>
        <a:p>
          <a:r>
            <a:rPr lang="es-PE" sz="1000" b="1" baseline="0">
              <a:solidFill>
                <a:srgbClr val="0000FF"/>
              </a:solidFill>
            </a:rPr>
            <a:t>Asi mismo podemos observar que se mantiene la consistencia entre el Padron Nominal al 28 de febrero y la meta fisica de la Vacuna del Niño &lt; 1 año.</a:t>
          </a:r>
        </a:p>
        <a:p>
          <a:r>
            <a:rPr lang="es-PE" sz="1000" b="1" baseline="0">
              <a:solidFill>
                <a:srgbClr val="0000FF"/>
              </a:solidFill>
            </a:rPr>
            <a:t>  </a:t>
          </a:r>
        </a:p>
        <a:p>
          <a:endParaRPr lang="es-PE" sz="1000" b="1">
            <a:solidFill>
              <a:srgbClr val="0000FF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D%20JUNIO%202018\Res&#250;men_y_Detalle_GrupoFED_EESS_406_Junio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D%20JUNIO%202018\Res&#250;men_y_Detalle_Ind_VacIfante_Junio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úmen"/>
      <sheetName val="Detalle"/>
      <sheetName val="SO-04"/>
      <sheetName val="RESUMEN"/>
      <sheetName val="SO-03"/>
      <sheetName val="S0-03-1"/>
      <sheetName val="RESUMEN3-1"/>
      <sheetName val="S0-03-2"/>
      <sheetName val="RESUMEN 03-2"/>
      <sheetName val="Hoja1"/>
    </sheetNames>
    <sheetDataSet>
      <sheetData sheetId="0" refreshError="1"/>
      <sheetData sheetId="1" refreshError="1"/>
      <sheetData sheetId="2" refreshError="1">
        <row r="2">
          <cell r="C2" t="str">
            <v>Código Único</v>
          </cell>
          <cell r="D2" t="str">
            <v>Nombre del establecimiento</v>
          </cell>
          <cell r="E2" t="str">
            <v>Categoria</v>
          </cell>
        </row>
        <row r="3">
          <cell r="C3">
            <v>6716</v>
          </cell>
          <cell r="D3" t="str">
            <v>CIUDAD SATELITE</v>
          </cell>
          <cell r="E3" t="str">
            <v>I-3</v>
          </cell>
        </row>
        <row r="4">
          <cell r="C4">
            <v>339</v>
          </cell>
          <cell r="D4" t="str">
            <v>SAN ANTONIO ALTO PICHANAKI</v>
          </cell>
          <cell r="E4" t="str">
            <v>I-1</v>
          </cell>
        </row>
        <row r="5">
          <cell r="C5">
            <v>337</v>
          </cell>
          <cell r="D5" t="str">
            <v>MIRISHARO</v>
          </cell>
          <cell r="E5" t="str">
            <v>I-2</v>
          </cell>
        </row>
        <row r="6">
          <cell r="C6">
            <v>338</v>
          </cell>
          <cell r="D6" t="str">
            <v>SAN CRISTOBAL</v>
          </cell>
          <cell r="E6" t="str">
            <v>I-1</v>
          </cell>
        </row>
        <row r="7">
          <cell r="C7">
            <v>343</v>
          </cell>
          <cell r="D7" t="str">
            <v>CENTRO CUYANI</v>
          </cell>
          <cell r="E7" t="str">
            <v>I-3</v>
          </cell>
        </row>
        <row r="8">
          <cell r="C8">
            <v>351</v>
          </cell>
          <cell r="D8" t="str">
            <v>HUACHIRIKI</v>
          </cell>
          <cell r="E8" t="str">
            <v>I-3</v>
          </cell>
        </row>
        <row r="9">
          <cell r="C9">
            <v>349</v>
          </cell>
          <cell r="D9" t="str">
            <v>BELEN ANAPIARI</v>
          </cell>
          <cell r="E9" t="str">
            <v>I-2</v>
          </cell>
        </row>
        <row r="10">
          <cell r="C10">
            <v>342</v>
          </cell>
          <cell r="D10" t="str">
            <v>PRIMAVERA</v>
          </cell>
          <cell r="E10" t="str">
            <v>I-2</v>
          </cell>
        </row>
        <row r="11">
          <cell r="C11">
            <v>6711</v>
          </cell>
          <cell r="D11" t="str">
            <v>SAN FCO CENTRO KUVIRIANI</v>
          </cell>
          <cell r="E11" t="str">
            <v>I-2</v>
          </cell>
        </row>
        <row r="12">
          <cell r="C12">
            <v>345</v>
          </cell>
          <cell r="D12" t="str">
            <v>PAMPA CAMONA</v>
          </cell>
          <cell r="E12" t="str">
            <v>I-2</v>
          </cell>
        </row>
        <row r="13">
          <cell r="C13">
            <v>7361</v>
          </cell>
          <cell r="D13" t="str">
            <v>COLONIA HUANCA</v>
          </cell>
          <cell r="E13" t="str">
            <v>I-2</v>
          </cell>
        </row>
        <row r="14">
          <cell r="C14">
            <v>347</v>
          </cell>
          <cell r="D14" t="str">
            <v>CONDADO PICHIKIARI</v>
          </cell>
          <cell r="E14" t="str">
            <v>I-2</v>
          </cell>
        </row>
        <row r="15">
          <cell r="C15">
            <v>346</v>
          </cell>
          <cell r="D15" t="str">
            <v>HUANTININI</v>
          </cell>
          <cell r="E15" t="str">
            <v>I-2</v>
          </cell>
        </row>
        <row r="16">
          <cell r="C16">
            <v>348</v>
          </cell>
          <cell r="D16" t="str">
            <v>SAN JUAN CENTRO AUTIKI</v>
          </cell>
          <cell r="E16" t="str">
            <v>I-2</v>
          </cell>
        </row>
        <row r="17">
          <cell r="C17">
            <v>352</v>
          </cell>
          <cell r="D17" t="str">
            <v>UNION SHIMASHIRO</v>
          </cell>
          <cell r="E17" t="str">
            <v>I-2</v>
          </cell>
        </row>
        <row r="18">
          <cell r="C18">
            <v>350</v>
          </cell>
          <cell r="D18" t="str">
            <v>VALLE HERMOSO</v>
          </cell>
          <cell r="E18" t="str">
            <v>I-2</v>
          </cell>
        </row>
        <row r="19">
          <cell r="C19">
            <v>6712</v>
          </cell>
          <cell r="D19" t="str">
            <v>BARINETTI REAL</v>
          </cell>
          <cell r="E19" t="str">
            <v>I-1</v>
          </cell>
        </row>
        <row r="20">
          <cell r="C20">
            <v>7371</v>
          </cell>
          <cell r="D20" t="str">
            <v>ANEXO 28 DE JULIO</v>
          </cell>
          <cell r="E20" t="str">
            <v>I-2</v>
          </cell>
        </row>
        <row r="21">
          <cell r="C21">
            <v>344</v>
          </cell>
          <cell r="D21" t="str">
            <v>LAS PALMAS</v>
          </cell>
          <cell r="E21" t="str">
            <v>I-3</v>
          </cell>
        </row>
        <row r="22">
          <cell r="C22">
            <v>353</v>
          </cell>
          <cell r="D22" t="str">
            <v>ANDRES AVELINO CACERES</v>
          </cell>
          <cell r="E22" t="str">
            <v>I-1</v>
          </cell>
        </row>
        <row r="23">
          <cell r="C23">
            <v>341</v>
          </cell>
          <cell r="D23" t="str">
            <v>IMPITATO CASCADA</v>
          </cell>
          <cell r="E23" t="str">
            <v>I-2</v>
          </cell>
        </row>
        <row r="24">
          <cell r="C24">
            <v>14383</v>
          </cell>
          <cell r="D24" t="str">
            <v>SAN JOSE DE ANAPIARI</v>
          </cell>
          <cell r="E24" t="str">
            <v>I-2</v>
          </cell>
        </row>
        <row r="25">
          <cell r="C25">
            <v>340</v>
          </cell>
          <cell r="D25" t="str">
            <v>HOSPITAL DE APOYO PICHANAKI</v>
          </cell>
          <cell r="E25" t="str">
            <v>II-1</v>
          </cell>
        </row>
        <row r="26">
          <cell r="C26">
            <v>328</v>
          </cell>
          <cell r="D26" t="str">
            <v>CHURINGAVENI</v>
          </cell>
          <cell r="E26" t="str">
            <v>I-1</v>
          </cell>
        </row>
        <row r="27">
          <cell r="C27">
            <v>324</v>
          </cell>
          <cell r="D27" t="str">
            <v>LOS ANGELES DE UBIRIKI</v>
          </cell>
          <cell r="E27" t="str">
            <v>I-1</v>
          </cell>
        </row>
        <row r="28">
          <cell r="C28">
            <v>335</v>
          </cell>
          <cell r="D28" t="str">
            <v>ZONA PATRIA</v>
          </cell>
          <cell r="E28" t="str">
            <v>I-1</v>
          </cell>
        </row>
        <row r="29">
          <cell r="C29">
            <v>320</v>
          </cell>
          <cell r="D29" t="str">
            <v>PUERTO YURINAKI</v>
          </cell>
          <cell r="E29" t="str">
            <v>I-3</v>
          </cell>
        </row>
        <row r="30">
          <cell r="C30">
            <v>7319</v>
          </cell>
          <cell r="D30" t="str">
            <v>SANTA ROSA TOTERANI</v>
          </cell>
          <cell r="E30" t="str">
            <v>I-1</v>
          </cell>
        </row>
        <row r="31">
          <cell r="C31">
            <v>318</v>
          </cell>
          <cell r="D31" t="str">
            <v>VILLA PERENE</v>
          </cell>
          <cell r="E31" t="str">
            <v>I-4</v>
          </cell>
        </row>
        <row r="32">
          <cell r="C32">
            <v>333</v>
          </cell>
          <cell r="D32" t="str">
            <v>CENTRO TOTERANI</v>
          </cell>
          <cell r="E32" t="str">
            <v>I-1</v>
          </cell>
        </row>
        <row r="33">
          <cell r="C33">
            <v>14385</v>
          </cell>
          <cell r="D33" t="str">
            <v>MARISCAL CACERES</v>
          </cell>
          <cell r="E33" t="str">
            <v>I-1</v>
          </cell>
        </row>
        <row r="34">
          <cell r="C34">
            <v>14384</v>
          </cell>
          <cell r="D34" t="str">
            <v>JOSE GALVEZ</v>
          </cell>
          <cell r="E34" t="str">
            <v>I-1</v>
          </cell>
        </row>
        <row r="35">
          <cell r="C35">
            <v>329</v>
          </cell>
          <cell r="D35" t="str">
            <v>HUACAMAYO</v>
          </cell>
          <cell r="E35" t="str">
            <v>I-1</v>
          </cell>
        </row>
        <row r="36">
          <cell r="C36">
            <v>321</v>
          </cell>
          <cell r="D36" t="str">
            <v>ALTO YURINAKI</v>
          </cell>
          <cell r="E36" t="str">
            <v>I-1</v>
          </cell>
        </row>
        <row r="37">
          <cell r="C37">
            <v>334</v>
          </cell>
          <cell r="D37" t="str">
            <v>STA ROSA DE CAMONASHARI</v>
          </cell>
          <cell r="E37" t="str">
            <v>I-1</v>
          </cell>
        </row>
        <row r="38">
          <cell r="C38">
            <v>331</v>
          </cell>
          <cell r="D38" t="str">
            <v>LOS ANGELES TOTERANI</v>
          </cell>
          <cell r="E38" t="str">
            <v>I-1</v>
          </cell>
        </row>
        <row r="39">
          <cell r="C39">
            <v>6737</v>
          </cell>
          <cell r="D39" t="str">
            <v>JOSE OLAYA</v>
          </cell>
          <cell r="E39" t="str">
            <v>I-1</v>
          </cell>
        </row>
        <row r="40">
          <cell r="C40">
            <v>322</v>
          </cell>
          <cell r="D40" t="str">
            <v>LIBERTAD TOTERANI</v>
          </cell>
          <cell r="E40" t="str">
            <v>I-1</v>
          </cell>
        </row>
        <row r="41">
          <cell r="C41">
            <v>319</v>
          </cell>
          <cell r="D41" t="str">
            <v>BAJO MARANKIARI</v>
          </cell>
          <cell r="E41" t="str">
            <v>I-1</v>
          </cell>
        </row>
        <row r="42">
          <cell r="C42">
            <v>7362</v>
          </cell>
          <cell r="D42" t="str">
            <v>UNION PUCUSANI</v>
          </cell>
          <cell r="E42" t="str">
            <v>I-1</v>
          </cell>
        </row>
        <row r="43">
          <cell r="C43">
            <v>327</v>
          </cell>
          <cell r="D43" t="str">
            <v>ALTO PUMPURIANI</v>
          </cell>
          <cell r="E43" t="str">
            <v>I-1</v>
          </cell>
        </row>
        <row r="44">
          <cell r="C44">
            <v>325</v>
          </cell>
          <cell r="D44" t="str">
            <v>CENTRO POBLADO MENOR LA FLORIDA</v>
          </cell>
          <cell r="E44" t="str">
            <v>I-1</v>
          </cell>
        </row>
        <row r="45">
          <cell r="C45">
            <v>330</v>
          </cell>
          <cell r="D45" t="str">
            <v>SAN FERNANDO DE KIVINAKI</v>
          </cell>
          <cell r="E45" t="str">
            <v>I-1</v>
          </cell>
        </row>
        <row r="46">
          <cell r="C46">
            <v>332</v>
          </cell>
          <cell r="D46" t="str">
            <v>ALTO SAN JUAN</v>
          </cell>
          <cell r="E46" t="str">
            <v>I-1</v>
          </cell>
        </row>
        <row r="47">
          <cell r="C47">
            <v>326</v>
          </cell>
          <cell r="D47" t="str">
            <v>SANTA ROSA DE RIO AMARILLO</v>
          </cell>
          <cell r="E47" t="str">
            <v>I-1</v>
          </cell>
        </row>
        <row r="48">
          <cell r="C48">
            <v>323</v>
          </cell>
          <cell r="D48" t="str">
            <v>INCHATINGARI</v>
          </cell>
          <cell r="E48" t="str">
            <v>I-1</v>
          </cell>
        </row>
        <row r="49">
          <cell r="C49">
            <v>360</v>
          </cell>
          <cell r="D49" t="str">
            <v>UTCUYACU</v>
          </cell>
          <cell r="E49" t="str">
            <v>I-1</v>
          </cell>
        </row>
        <row r="50">
          <cell r="C50">
            <v>359</v>
          </cell>
          <cell r="D50" t="str">
            <v>VISCATAN</v>
          </cell>
          <cell r="E50" t="str">
            <v>I-1</v>
          </cell>
        </row>
        <row r="51">
          <cell r="C51">
            <v>358</v>
          </cell>
          <cell r="D51" t="str">
            <v>VITOC</v>
          </cell>
          <cell r="E51" t="str">
            <v>I-2</v>
          </cell>
        </row>
        <row r="52">
          <cell r="C52">
            <v>361</v>
          </cell>
          <cell r="D52" t="str">
            <v>UCHUBAMBA</v>
          </cell>
          <cell r="E52" t="str">
            <v>I-1</v>
          </cell>
        </row>
        <row r="53">
          <cell r="C53">
            <v>363</v>
          </cell>
          <cell r="D53" t="str">
            <v>CHACAYBAMBA</v>
          </cell>
          <cell r="E53" t="str">
            <v>I-1</v>
          </cell>
        </row>
        <row r="54">
          <cell r="C54">
            <v>362</v>
          </cell>
          <cell r="D54" t="str">
            <v>MONOBAMBA</v>
          </cell>
          <cell r="E54" t="str">
            <v>I-2</v>
          </cell>
        </row>
        <row r="55">
          <cell r="C55">
            <v>317</v>
          </cell>
          <cell r="D55" t="str">
            <v>RAYMONDI</v>
          </cell>
          <cell r="E55" t="str">
            <v>I-1</v>
          </cell>
        </row>
        <row r="56">
          <cell r="C56">
            <v>693</v>
          </cell>
          <cell r="D56" t="str">
            <v>CARHUACALLANGA</v>
          </cell>
          <cell r="E56" t="str">
            <v>I-1</v>
          </cell>
        </row>
        <row r="57">
          <cell r="C57">
            <v>694</v>
          </cell>
          <cell r="D57" t="str">
            <v>CHACAPAMPA</v>
          </cell>
          <cell r="E57" t="str">
            <v>I-1</v>
          </cell>
        </row>
        <row r="58">
          <cell r="C58">
            <v>695</v>
          </cell>
          <cell r="D58" t="str">
            <v>HUACAN</v>
          </cell>
          <cell r="E58" t="str">
            <v>I-1</v>
          </cell>
        </row>
        <row r="59">
          <cell r="C59">
            <v>696</v>
          </cell>
          <cell r="D59" t="str">
            <v>LOS ANGELES</v>
          </cell>
          <cell r="E59" t="str">
            <v>I-1</v>
          </cell>
        </row>
        <row r="60">
          <cell r="C60">
            <v>697</v>
          </cell>
          <cell r="D60" t="str">
            <v>CHICCHE</v>
          </cell>
          <cell r="E60" t="str">
            <v>I-1</v>
          </cell>
        </row>
        <row r="61">
          <cell r="C61">
            <v>698</v>
          </cell>
          <cell r="D61" t="str">
            <v>VISTA ALEGRE</v>
          </cell>
          <cell r="E61" t="str">
            <v>I-1</v>
          </cell>
        </row>
        <row r="62">
          <cell r="C62">
            <v>699</v>
          </cell>
          <cell r="D62" t="str">
            <v>YANA YANA</v>
          </cell>
          <cell r="E62" t="str">
            <v>I-1</v>
          </cell>
        </row>
        <row r="63">
          <cell r="C63">
            <v>700</v>
          </cell>
          <cell r="D63" t="str">
            <v>CHONGOS ALTO</v>
          </cell>
          <cell r="E63" t="str">
            <v>I-3</v>
          </cell>
        </row>
        <row r="64">
          <cell r="C64">
            <v>701</v>
          </cell>
          <cell r="D64" t="str">
            <v>COLCA</v>
          </cell>
          <cell r="E64" t="str">
            <v>I-2</v>
          </cell>
        </row>
        <row r="65">
          <cell r="C65">
            <v>703</v>
          </cell>
          <cell r="D65" t="str">
            <v>HUASICANCHA</v>
          </cell>
          <cell r="E65" t="str">
            <v>I-1</v>
          </cell>
        </row>
        <row r="66">
          <cell r="C66">
            <v>638</v>
          </cell>
          <cell r="D66" t="str">
            <v>SAN BLAS</v>
          </cell>
          <cell r="E66" t="str">
            <v>I-1</v>
          </cell>
        </row>
        <row r="67">
          <cell r="C67">
            <v>637</v>
          </cell>
          <cell r="D67" t="str">
            <v>STA. ROSA DE TISTES</v>
          </cell>
          <cell r="E67" t="str">
            <v>I-1</v>
          </cell>
        </row>
        <row r="68">
          <cell r="C68">
            <v>636</v>
          </cell>
          <cell r="D68" t="str">
            <v>CHAMBARA</v>
          </cell>
          <cell r="E68" t="str">
            <v>I-2</v>
          </cell>
        </row>
        <row r="69">
          <cell r="C69">
            <v>639</v>
          </cell>
          <cell r="D69" t="str">
            <v>ANGASMAYO</v>
          </cell>
          <cell r="E69" t="str">
            <v>I-1</v>
          </cell>
        </row>
        <row r="70">
          <cell r="C70">
            <v>6738</v>
          </cell>
          <cell r="D70" t="str">
            <v>SULCAN</v>
          </cell>
          <cell r="E70" t="str">
            <v>I-1</v>
          </cell>
        </row>
        <row r="71">
          <cell r="C71">
            <v>643</v>
          </cell>
          <cell r="D71" t="str">
            <v>SAN ROQUE DE HUARMITA</v>
          </cell>
          <cell r="E71" t="str">
            <v>I-1</v>
          </cell>
        </row>
        <row r="72">
          <cell r="C72">
            <v>642</v>
          </cell>
          <cell r="D72" t="str">
            <v>CHAQUICOCHA</v>
          </cell>
          <cell r="E72" t="str">
            <v>I-2</v>
          </cell>
        </row>
        <row r="73">
          <cell r="C73">
            <v>641</v>
          </cell>
          <cell r="D73" t="str">
            <v>SAN JOSE DE QUERO</v>
          </cell>
          <cell r="E73" t="str">
            <v>I-3</v>
          </cell>
        </row>
        <row r="74">
          <cell r="C74">
            <v>644</v>
          </cell>
          <cell r="D74" t="str">
            <v>STA. ROSA DE HUARMITA</v>
          </cell>
          <cell r="E74" t="str">
            <v>I-1</v>
          </cell>
        </row>
        <row r="75">
          <cell r="C75">
            <v>645</v>
          </cell>
          <cell r="D75" t="str">
            <v>USIBAMBA</v>
          </cell>
          <cell r="E75" t="str">
            <v>I-2</v>
          </cell>
        </row>
        <row r="76">
          <cell r="C76">
            <v>647</v>
          </cell>
          <cell r="D76" t="str">
            <v>AHUAC</v>
          </cell>
          <cell r="E76" t="str">
            <v>I-2</v>
          </cell>
        </row>
        <row r="77">
          <cell r="C77">
            <v>648</v>
          </cell>
          <cell r="D77" t="str">
            <v>HUARISCA</v>
          </cell>
          <cell r="E77" t="str">
            <v>I-1</v>
          </cell>
        </row>
        <row r="78">
          <cell r="C78">
            <v>650</v>
          </cell>
          <cell r="D78" t="str">
            <v>PUMPUNYA</v>
          </cell>
          <cell r="E78" t="str">
            <v>I-1</v>
          </cell>
        </row>
        <row r="79">
          <cell r="C79">
            <v>649</v>
          </cell>
          <cell r="D79" t="str">
            <v>CHONGOS BAJO</v>
          </cell>
          <cell r="E79" t="str">
            <v>I-3</v>
          </cell>
        </row>
        <row r="80">
          <cell r="C80">
            <v>655</v>
          </cell>
          <cell r="D80" t="str">
            <v>HUAMANCACA CHICO</v>
          </cell>
          <cell r="E80" t="str">
            <v>I-2</v>
          </cell>
        </row>
        <row r="81">
          <cell r="C81">
            <v>657</v>
          </cell>
          <cell r="D81" t="str">
            <v>TINYARI CHICO</v>
          </cell>
          <cell r="E81" t="str">
            <v>I-1</v>
          </cell>
        </row>
        <row r="82">
          <cell r="C82">
            <v>658</v>
          </cell>
          <cell r="D82" t="str">
            <v>TINYARI GRANDE</v>
          </cell>
          <cell r="E82" t="str">
            <v>I-1</v>
          </cell>
        </row>
        <row r="83">
          <cell r="C83">
            <v>656</v>
          </cell>
          <cell r="D83" t="str">
            <v>SAN JUAN DE ISCOS</v>
          </cell>
          <cell r="E83" t="str">
            <v>I-1</v>
          </cell>
        </row>
        <row r="84">
          <cell r="C84">
            <v>659</v>
          </cell>
          <cell r="D84" t="str">
            <v>SAN JUAN DE JARPA</v>
          </cell>
          <cell r="E84" t="str">
            <v>I-3</v>
          </cell>
        </row>
        <row r="85">
          <cell r="C85">
            <v>12470</v>
          </cell>
          <cell r="D85" t="str">
            <v>SHICUY</v>
          </cell>
          <cell r="E85" t="str">
            <v>I-1</v>
          </cell>
        </row>
        <row r="86">
          <cell r="C86">
            <v>660</v>
          </cell>
          <cell r="D86" t="str">
            <v>TRES DE DICIEMBRE</v>
          </cell>
          <cell r="E86" t="str">
            <v>I-2</v>
          </cell>
        </row>
        <row r="87">
          <cell r="C87">
            <v>661</v>
          </cell>
          <cell r="D87" t="str">
            <v>YANACANCHA</v>
          </cell>
          <cell r="E87" t="str">
            <v>I-2</v>
          </cell>
        </row>
        <row r="88">
          <cell r="C88">
            <v>662</v>
          </cell>
          <cell r="D88" t="str">
            <v>STO DOMINGO DE CACHI</v>
          </cell>
          <cell r="E88" t="str">
            <v>I-1</v>
          </cell>
        </row>
        <row r="89">
          <cell r="C89">
            <v>380</v>
          </cell>
          <cell r="D89" t="str">
            <v>EL TINGO</v>
          </cell>
          <cell r="E89" t="str">
            <v>I-2</v>
          </cell>
        </row>
        <row r="90">
          <cell r="C90">
            <v>381</v>
          </cell>
          <cell r="D90" t="str">
            <v>SACAS</v>
          </cell>
          <cell r="E90" t="str">
            <v>I-1</v>
          </cell>
        </row>
        <row r="91">
          <cell r="C91">
            <v>379</v>
          </cell>
          <cell r="D91" t="str">
            <v>ACOLLA</v>
          </cell>
          <cell r="E91" t="str">
            <v>I-3</v>
          </cell>
        </row>
        <row r="92">
          <cell r="C92">
            <v>6874</v>
          </cell>
          <cell r="D92" t="str">
            <v>CHUQUISHUARI</v>
          </cell>
          <cell r="E92" t="str">
            <v>I-1</v>
          </cell>
        </row>
        <row r="93">
          <cell r="C93">
            <v>383</v>
          </cell>
          <cell r="D93" t="str">
            <v>PACHASCUCHO</v>
          </cell>
          <cell r="E93" t="str">
            <v>I-2</v>
          </cell>
        </row>
        <row r="94">
          <cell r="C94">
            <v>382</v>
          </cell>
          <cell r="D94" t="str">
            <v>YANAMARCA</v>
          </cell>
          <cell r="E94" t="str">
            <v>I-2</v>
          </cell>
        </row>
        <row r="95">
          <cell r="C95">
            <v>384</v>
          </cell>
          <cell r="D95" t="str">
            <v>TINGO PACCHA</v>
          </cell>
          <cell r="E95" t="str">
            <v>I-2</v>
          </cell>
        </row>
        <row r="96">
          <cell r="C96">
            <v>413</v>
          </cell>
          <cell r="D96" t="str">
            <v>PAUCAR APATA</v>
          </cell>
          <cell r="E96" t="str">
            <v>I-1</v>
          </cell>
        </row>
        <row r="97">
          <cell r="C97">
            <v>411</v>
          </cell>
          <cell r="D97" t="str">
            <v>SAN JOSE DE APATA</v>
          </cell>
          <cell r="E97" t="str">
            <v>I-1</v>
          </cell>
        </row>
        <row r="98">
          <cell r="C98">
            <v>410</v>
          </cell>
          <cell r="D98" t="str">
            <v>NUEVA ESPERANZA</v>
          </cell>
          <cell r="E98" t="str">
            <v>I-1</v>
          </cell>
        </row>
        <row r="99">
          <cell r="C99">
            <v>409</v>
          </cell>
          <cell r="D99" t="str">
            <v>APATA</v>
          </cell>
          <cell r="E99" t="str">
            <v>I-3</v>
          </cell>
        </row>
        <row r="100">
          <cell r="C100">
            <v>412</v>
          </cell>
          <cell r="D100" t="str">
            <v>CHICCHE</v>
          </cell>
          <cell r="E100" t="str">
            <v>I-1</v>
          </cell>
        </row>
        <row r="101">
          <cell r="C101">
            <v>424</v>
          </cell>
          <cell r="D101" t="str">
            <v>CANCHAYLLO</v>
          </cell>
          <cell r="E101" t="str">
            <v>I-2</v>
          </cell>
        </row>
        <row r="102">
          <cell r="C102">
            <v>425</v>
          </cell>
          <cell r="D102" t="str">
            <v>EL ROSARIO</v>
          </cell>
          <cell r="E102" t="str">
            <v>I-2</v>
          </cell>
        </row>
        <row r="103">
          <cell r="C103">
            <v>414</v>
          </cell>
          <cell r="D103" t="str">
            <v>EL MANTARO</v>
          </cell>
          <cell r="E103" t="str">
            <v>I-1</v>
          </cell>
        </row>
        <row r="104">
          <cell r="C104">
            <v>415</v>
          </cell>
          <cell r="D104" t="str">
            <v>HUAMALI</v>
          </cell>
          <cell r="E104" t="str">
            <v>I-1</v>
          </cell>
        </row>
        <row r="105">
          <cell r="C105">
            <v>426</v>
          </cell>
          <cell r="D105" t="str">
            <v>JANJAILLO</v>
          </cell>
          <cell r="E105" t="str">
            <v>I-2</v>
          </cell>
        </row>
        <row r="106">
          <cell r="C106">
            <v>393</v>
          </cell>
          <cell r="D106" t="str">
            <v>JULCAN</v>
          </cell>
          <cell r="E106" t="str">
            <v>I-2</v>
          </cell>
        </row>
        <row r="107">
          <cell r="C107">
            <v>401</v>
          </cell>
          <cell r="D107" t="str">
            <v>HUANCANI</v>
          </cell>
          <cell r="E107" t="str">
            <v>I-2</v>
          </cell>
        </row>
        <row r="108">
          <cell r="C108">
            <v>427</v>
          </cell>
          <cell r="D108" t="str">
            <v>LLOCLLAPAMPA</v>
          </cell>
          <cell r="E108" t="str">
            <v>I-3</v>
          </cell>
        </row>
        <row r="109">
          <cell r="C109">
            <v>428</v>
          </cell>
          <cell r="D109" t="str">
            <v>MATACHICO</v>
          </cell>
          <cell r="E109" t="str">
            <v>I-1</v>
          </cell>
        </row>
        <row r="110">
          <cell r="C110">
            <v>385</v>
          </cell>
          <cell r="D110" t="str">
            <v>MARCO</v>
          </cell>
          <cell r="E110" t="str">
            <v>I-2</v>
          </cell>
        </row>
        <row r="111">
          <cell r="C111">
            <v>394</v>
          </cell>
          <cell r="D111" t="str">
            <v>MASMA</v>
          </cell>
          <cell r="E111" t="str">
            <v>I-3</v>
          </cell>
        </row>
        <row r="112">
          <cell r="C112">
            <v>395</v>
          </cell>
          <cell r="D112" t="str">
            <v>MASMA CHICCHE</v>
          </cell>
          <cell r="E112" t="str">
            <v>I-1</v>
          </cell>
        </row>
        <row r="113">
          <cell r="C113">
            <v>398</v>
          </cell>
          <cell r="D113" t="str">
            <v>QUERO</v>
          </cell>
          <cell r="E113" t="str">
            <v>I-1</v>
          </cell>
        </row>
        <row r="114">
          <cell r="C114">
            <v>399</v>
          </cell>
          <cell r="D114" t="str">
            <v>CURIMARCA</v>
          </cell>
          <cell r="E114" t="str">
            <v>I-2</v>
          </cell>
        </row>
        <row r="115">
          <cell r="C115">
            <v>397</v>
          </cell>
          <cell r="D115" t="str">
            <v>MOLINOS</v>
          </cell>
          <cell r="E115" t="str">
            <v>I-2</v>
          </cell>
        </row>
        <row r="116">
          <cell r="C116">
            <v>402</v>
          </cell>
          <cell r="D116" t="str">
            <v>MUQUI</v>
          </cell>
          <cell r="E116" t="str">
            <v>I-1</v>
          </cell>
        </row>
        <row r="117">
          <cell r="C117">
            <v>403</v>
          </cell>
          <cell r="D117" t="str">
            <v>MUQUIYAUYO</v>
          </cell>
          <cell r="E117" t="str">
            <v>I-2</v>
          </cell>
        </row>
        <row r="118">
          <cell r="C118">
            <v>386</v>
          </cell>
          <cell r="D118" t="str">
            <v>YANACANCHA</v>
          </cell>
          <cell r="E118" t="str">
            <v>I-1</v>
          </cell>
        </row>
        <row r="119">
          <cell r="C119">
            <v>369</v>
          </cell>
          <cell r="D119" t="str">
            <v>PACA</v>
          </cell>
          <cell r="E119" t="str">
            <v>I-2</v>
          </cell>
        </row>
        <row r="120">
          <cell r="C120">
            <v>370</v>
          </cell>
          <cell r="D120" t="str">
            <v>CANCHAPUNCO</v>
          </cell>
          <cell r="E120" t="str">
            <v>I-1</v>
          </cell>
        </row>
        <row r="121">
          <cell r="C121">
            <v>372</v>
          </cell>
          <cell r="D121" t="str">
            <v>MASAJCANCHA</v>
          </cell>
          <cell r="E121" t="str">
            <v>I-1</v>
          </cell>
        </row>
        <row r="122">
          <cell r="C122">
            <v>373</v>
          </cell>
          <cell r="D122" t="str">
            <v>PATACANCHA</v>
          </cell>
          <cell r="E122" t="str">
            <v>I-1</v>
          </cell>
        </row>
        <row r="123">
          <cell r="C123">
            <v>371</v>
          </cell>
          <cell r="D123" t="str">
            <v>PACCHA MIRAFLORES</v>
          </cell>
          <cell r="E123" t="str">
            <v>I-1</v>
          </cell>
        </row>
        <row r="124">
          <cell r="C124">
            <v>375</v>
          </cell>
          <cell r="D124" t="str">
            <v>ULLUSCA</v>
          </cell>
          <cell r="E124" t="str">
            <v>I-1</v>
          </cell>
        </row>
        <row r="125">
          <cell r="C125">
            <v>374</v>
          </cell>
          <cell r="D125" t="str">
            <v>PARCO</v>
          </cell>
          <cell r="E125" t="str">
            <v>I-2</v>
          </cell>
        </row>
        <row r="126">
          <cell r="C126">
            <v>390</v>
          </cell>
          <cell r="D126" t="str">
            <v>CASABLANCA</v>
          </cell>
          <cell r="E126" t="str">
            <v>I-1</v>
          </cell>
        </row>
        <row r="127">
          <cell r="C127">
            <v>389</v>
          </cell>
          <cell r="D127" t="str">
            <v>ARMONIA</v>
          </cell>
          <cell r="E127" t="str">
            <v>I-1</v>
          </cell>
        </row>
        <row r="128">
          <cell r="C128">
            <v>388</v>
          </cell>
          <cell r="D128" t="str">
            <v>POMACANCHA</v>
          </cell>
          <cell r="E128" t="str">
            <v>I-1</v>
          </cell>
        </row>
        <row r="129">
          <cell r="C129">
            <v>421</v>
          </cell>
          <cell r="D129" t="str">
            <v>APAYCANCHA</v>
          </cell>
          <cell r="E129" t="str">
            <v>I-1</v>
          </cell>
        </row>
        <row r="130">
          <cell r="C130">
            <v>419</v>
          </cell>
          <cell r="D130" t="str">
            <v>RICRAN</v>
          </cell>
          <cell r="E130" t="str">
            <v>I-2</v>
          </cell>
        </row>
        <row r="131">
          <cell r="C131">
            <v>422</v>
          </cell>
          <cell r="D131" t="str">
            <v>SAN PEDRO DE CHUNAN</v>
          </cell>
          <cell r="E131" t="str">
            <v>I-1</v>
          </cell>
        </row>
        <row r="132">
          <cell r="C132">
            <v>407</v>
          </cell>
          <cell r="D132" t="str">
            <v>SALLAHUACHAC</v>
          </cell>
          <cell r="E132" t="str">
            <v>I-1</v>
          </cell>
        </row>
        <row r="133">
          <cell r="C133">
            <v>408</v>
          </cell>
          <cell r="D133" t="str">
            <v>CHALHUAS</v>
          </cell>
          <cell r="E133" t="str">
            <v>I-1</v>
          </cell>
        </row>
        <row r="134">
          <cell r="C134">
            <v>405</v>
          </cell>
          <cell r="D134" t="str">
            <v>LLACUARIPAMPA</v>
          </cell>
          <cell r="E134" t="str">
            <v>I-1</v>
          </cell>
        </row>
        <row r="135">
          <cell r="C135">
            <v>404</v>
          </cell>
          <cell r="D135" t="str">
            <v>SINCOS</v>
          </cell>
          <cell r="E135" t="str">
            <v>I-3</v>
          </cell>
        </row>
        <row r="136">
          <cell r="C136">
            <v>406</v>
          </cell>
          <cell r="D136" t="str">
            <v>ARAMACHAY</v>
          </cell>
          <cell r="E136" t="str">
            <v>I-1</v>
          </cell>
        </row>
        <row r="137">
          <cell r="C137">
            <v>391</v>
          </cell>
          <cell r="D137" t="str">
            <v>TUNANMARCA</v>
          </cell>
          <cell r="E137" t="str">
            <v>I-1</v>
          </cell>
        </row>
        <row r="138">
          <cell r="C138">
            <v>423</v>
          </cell>
          <cell r="D138" t="str">
            <v>YAULI - JAUJA</v>
          </cell>
          <cell r="E138" t="str">
            <v>I-2</v>
          </cell>
        </row>
        <row r="139">
          <cell r="C139">
            <v>429</v>
          </cell>
          <cell r="D139" t="str">
            <v>CHACAPALPA</v>
          </cell>
          <cell r="E139" t="str">
            <v>I-1</v>
          </cell>
        </row>
        <row r="140">
          <cell r="C140">
            <v>561</v>
          </cell>
          <cell r="D140" t="str">
            <v>MARCAPOMACOCHA</v>
          </cell>
          <cell r="E140" t="str">
            <v>I-2</v>
          </cell>
        </row>
        <row r="141">
          <cell r="C141">
            <v>562</v>
          </cell>
          <cell r="D141" t="str">
            <v>SAN FRANCISCO DE YANTAC</v>
          </cell>
          <cell r="E141" t="str">
            <v>I-1</v>
          </cell>
        </row>
        <row r="142">
          <cell r="C142">
            <v>21450</v>
          </cell>
          <cell r="D142" t="str">
            <v>SAN FRANCISCO DE ASIS DE PUCARA</v>
          </cell>
          <cell r="E142" t="str">
            <v>I-1</v>
          </cell>
        </row>
        <row r="143">
          <cell r="C143">
            <v>563</v>
          </cell>
          <cell r="D143" t="str">
            <v>MOROCOCHA</v>
          </cell>
          <cell r="E143" t="str">
            <v>I-3</v>
          </cell>
        </row>
        <row r="144">
          <cell r="C144">
            <v>564</v>
          </cell>
          <cell r="D144" t="str">
            <v>PACCHA - LA OROYA</v>
          </cell>
          <cell r="E144" t="str">
            <v>I-2</v>
          </cell>
        </row>
        <row r="145">
          <cell r="C145">
            <v>431</v>
          </cell>
          <cell r="D145" t="str">
            <v>SUITUCANCHA</v>
          </cell>
          <cell r="E145" t="str">
            <v>I-2</v>
          </cell>
        </row>
        <row r="146">
          <cell r="C146">
            <v>567</v>
          </cell>
          <cell r="D146" t="str">
            <v>YAULI- LA OROYA</v>
          </cell>
          <cell r="E146" t="str">
            <v>I-2</v>
          </cell>
        </row>
        <row r="147">
          <cell r="C147">
            <v>550</v>
          </cell>
          <cell r="D147" t="str">
            <v>SASICUCHO</v>
          </cell>
          <cell r="E147" t="str">
            <v>I-1</v>
          </cell>
        </row>
        <row r="148">
          <cell r="C148">
            <v>519</v>
          </cell>
          <cell r="D148" t="str">
            <v>DE APOYO JUNIN</v>
          </cell>
          <cell r="E148" t="str">
            <v>II-1</v>
          </cell>
        </row>
        <row r="149">
          <cell r="C149">
            <v>536</v>
          </cell>
          <cell r="D149" t="str">
            <v>HUAYRE</v>
          </cell>
          <cell r="E149" t="str">
            <v>I-1</v>
          </cell>
        </row>
        <row r="150">
          <cell r="C150">
            <v>537</v>
          </cell>
          <cell r="D150" t="str">
            <v>CARHUAMAYO</v>
          </cell>
          <cell r="E150" t="str">
            <v>I-3</v>
          </cell>
        </row>
        <row r="151">
          <cell r="C151">
            <v>551</v>
          </cell>
          <cell r="D151" t="str">
            <v>ONDORES</v>
          </cell>
          <cell r="E151" t="str">
            <v>I-3</v>
          </cell>
        </row>
        <row r="152">
          <cell r="C152">
            <v>553</v>
          </cell>
          <cell r="D152" t="str">
            <v>ATOCSAICO</v>
          </cell>
          <cell r="E152" t="str">
            <v>I-1</v>
          </cell>
        </row>
        <row r="153">
          <cell r="C153">
            <v>552</v>
          </cell>
          <cell r="D153" t="str">
            <v>PARI</v>
          </cell>
          <cell r="E153" t="str">
            <v>I-1</v>
          </cell>
        </row>
        <row r="154">
          <cell r="C154">
            <v>602</v>
          </cell>
          <cell r="D154" t="str">
            <v>QUILCATACTA</v>
          </cell>
          <cell r="E154" t="str">
            <v>I-2</v>
          </cell>
        </row>
        <row r="155">
          <cell r="C155">
            <v>606</v>
          </cell>
          <cell r="D155" t="str">
            <v>QUIPACANCHA</v>
          </cell>
          <cell r="E155" t="str">
            <v>I-1</v>
          </cell>
        </row>
        <row r="156">
          <cell r="C156">
            <v>605</v>
          </cell>
          <cell r="D156" t="str">
            <v>SHOGUE</v>
          </cell>
          <cell r="E156" t="str">
            <v>I-1</v>
          </cell>
        </row>
        <row r="157">
          <cell r="C157">
            <v>604</v>
          </cell>
          <cell r="D157" t="str">
            <v>TAMBOS</v>
          </cell>
          <cell r="E157" t="str">
            <v>I-2</v>
          </cell>
        </row>
        <row r="158">
          <cell r="C158">
            <v>601</v>
          </cell>
          <cell r="D158" t="str">
            <v>ULCUMAYO</v>
          </cell>
          <cell r="E158" t="str">
            <v>I-3</v>
          </cell>
        </row>
        <row r="159">
          <cell r="C159">
            <v>555</v>
          </cell>
          <cell r="D159" t="str">
            <v>RAYANNIOC</v>
          </cell>
          <cell r="E159" t="str">
            <v>I-1</v>
          </cell>
        </row>
        <row r="160">
          <cell r="C160">
            <v>541</v>
          </cell>
          <cell r="D160" t="str">
            <v>CARAPACHO</v>
          </cell>
          <cell r="E160" t="str">
            <v>I-1</v>
          </cell>
        </row>
        <row r="161">
          <cell r="C161">
            <v>540</v>
          </cell>
          <cell r="D161" t="str">
            <v>JACHAHUANCA</v>
          </cell>
          <cell r="E161" t="str">
            <v>I-1</v>
          </cell>
        </row>
        <row r="162">
          <cell r="C162">
            <v>538</v>
          </cell>
          <cell r="D162" t="str">
            <v>LLAUPI</v>
          </cell>
          <cell r="E162" t="str">
            <v>I-1</v>
          </cell>
        </row>
        <row r="163">
          <cell r="C163">
            <v>607</v>
          </cell>
          <cell r="D163" t="str">
            <v>PISCURRURAY</v>
          </cell>
          <cell r="E163" t="str">
            <v>I-1</v>
          </cell>
        </row>
        <row r="164">
          <cell r="C164">
            <v>603</v>
          </cell>
          <cell r="D164" t="str">
            <v>YAPACMARCA</v>
          </cell>
          <cell r="E164" t="str">
            <v>I-1</v>
          </cell>
        </row>
        <row r="165">
          <cell r="C165">
            <v>554</v>
          </cell>
          <cell r="D165" t="str">
            <v>SHALACANCHA</v>
          </cell>
          <cell r="E165" t="str">
            <v>I-1</v>
          </cell>
        </row>
        <row r="166">
          <cell r="C166">
            <v>539</v>
          </cell>
          <cell r="D166" t="str">
            <v>PUYAY</v>
          </cell>
          <cell r="E166" t="str">
            <v>I-1</v>
          </cell>
        </row>
        <row r="167">
          <cell r="C167">
            <v>557</v>
          </cell>
          <cell r="D167" t="str">
            <v>YANEC</v>
          </cell>
          <cell r="E167" t="str">
            <v>I-1</v>
          </cell>
        </row>
        <row r="168">
          <cell r="C168">
            <v>556</v>
          </cell>
          <cell r="D168" t="str">
            <v>CHUPAN</v>
          </cell>
          <cell r="E168" t="str">
            <v>I-1</v>
          </cell>
        </row>
        <row r="169">
          <cell r="C169">
            <v>558</v>
          </cell>
          <cell r="D169" t="str">
            <v>ACANCOCHA</v>
          </cell>
          <cell r="E169" t="str">
            <v>I-1</v>
          </cell>
        </row>
        <row r="170">
          <cell r="C170">
            <v>565</v>
          </cell>
          <cell r="D170" t="str">
            <v>SANTA BARBARA DE CARHUACAYAN</v>
          </cell>
          <cell r="E170" t="str">
            <v>I-1</v>
          </cell>
        </row>
        <row r="171">
          <cell r="C171">
            <v>24571</v>
          </cell>
          <cell r="D171" t="str">
            <v>PUERTO PORVENIR</v>
          </cell>
          <cell r="E171" t="str">
            <v>I-1</v>
          </cell>
        </row>
        <row r="172">
          <cell r="C172">
            <v>21806</v>
          </cell>
          <cell r="D172" t="str">
            <v>LIBERTAD DE ANAPATI</v>
          </cell>
          <cell r="E172" t="str">
            <v>I-1</v>
          </cell>
        </row>
        <row r="173">
          <cell r="C173">
            <v>21801</v>
          </cell>
          <cell r="D173" t="str">
            <v>SANTA CRUZ DE ANAPATI</v>
          </cell>
          <cell r="E173" t="str">
            <v>I-1</v>
          </cell>
        </row>
        <row r="174">
          <cell r="C174">
            <v>456</v>
          </cell>
          <cell r="D174" t="str">
            <v>SANTA ROSA ALTO KIATARI</v>
          </cell>
          <cell r="E174" t="str">
            <v>I-1</v>
          </cell>
        </row>
        <row r="175">
          <cell r="C175">
            <v>21803</v>
          </cell>
          <cell r="D175" t="str">
            <v>LOS MANANTIALES</v>
          </cell>
          <cell r="E175" t="str">
            <v>I-1</v>
          </cell>
        </row>
        <row r="176">
          <cell r="C176">
            <v>446</v>
          </cell>
          <cell r="D176" t="str">
            <v>CUBANTIA</v>
          </cell>
          <cell r="E176" t="str">
            <v>I-2</v>
          </cell>
        </row>
        <row r="177">
          <cell r="C177">
            <v>455</v>
          </cell>
          <cell r="D177" t="str">
            <v>JERUSALEN DE MIÑARO DE NOMESTSIGUENGA</v>
          </cell>
          <cell r="E177" t="str">
            <v>I-1</v>
          </cell>
        </row>
        <row r="178">
          <cell r="C178">
            <v>440</v>
          </cell>
          <cell r="D178" t="str">
            <v>SAN JOSE DE MIRAFLORES</v>
          </cell>
          <cell r="E178" t="str">
            <v>I-2</v>
          </cell>
        </row>
        <row r="179">
          <cell r="C179">
            <v>458</v>
          </cell>
          <cell r="D179" t="str">
            <v>VILCABAMBA</v>
          </cell>
          <cell r="E179" t="str">
            <v>I-1</v>
          </cell>
        </row>
        <row r="180">
          <cell r="C180">
            <v>445</v>
          </cell>
          <cell r="D180" t="str">
            <v>SN ANTONIO DE SONOMORO</v>
          </cell>
          <cell r="E180" t="str">
            <v>I-3</v>
          </cell>
        </row>
        <row r="181">
          <cell r="C181">
            <v>451</v>
          </cell>
          <cell r="D181" t="str">
            <v>MATERENI</v>
          </cell>
          <cell r="E181" t="str">
            <v>I-1</v>
          </cell>
        </row>
        <row r="182">
          <cell r="C182">
            <v>21805</v>
          </cell>
          <cell r="D182" t="str">
            <v>SAN JUAN DE SANGARENI</v>
          </cell>
          <cell r="E182" t="str">
            <v>I-1</v>
          </cell>
        </row>
        <row r="183">
          <cell r="C183">
            <v>11138</v>
          </cell>
          <cell r="D183" t="str">
            <v>SANTA ELENA</v>
          </cell>
          <cell r="E183" t="str">
            <v>I-1</v>
          </cell>
        </row>
        <row r="184">
          <cell r="C184">
            <v>6880</v>
          </cell>
          <cell r="D184" t="str">
            <v>CIUDAD DE DIOS</v>
          </cell>
          <cell r="E184" t="str">
            <v>I-2</v>
          </cell>
        </row>
        <row r="185">
          <cell r="C185">
            <v>449</v>
          </cell>
          <cell r="D185" t="str">
            <v>MAZARONQUIARI</v>
          </cell>
          <cell r="E185" t="str">
            <v>I-1</v>
          </cell>
        </row>
        <row r="186">
          <cell r="C186">
            <v>21800</v>
          </cell>
          <cell r="D186" t="str">
            <v>LOS ÁNGELES DE EDEN</v>
          </cell>
          <cell r="E186" t="str">
            <v>I-1</v>
          </cell>
        </row>
        <row r="187">
          <cell r="C187">
            <v>444</v>
          </cell>
          <cell r="D187" t="str">
            <v>CHAVINI</v>
          </cell>
          <cell r="E187" t="str">
            <v>I-1</v>
          </cell>
        </row>
        <row r="188">
          <cell r="C188">
            <v>442</v>
          </cell>
          <cell r="D188" t="str">
            <v>SAN MARTIN DE PANGOA</v>
          </cell>
          <cell r="E188" t="str">
            <v>II-1</v>
          </cell>
        </row>
        <row r="189">
          <cell r="C189">
            <v>21814</v>
          </cell>
          <cell r="D189" t="str">
            <v>CENTRO SAURENI</v>
          </cell>
          <cell r="E189" t="str">
            <v>I-1</v>
          </cell>
        </row>
        <row r="190">
          <cell r="C190">
            <v>448</v>
          </cell>
          <cell r="D190" t="str">
            <v>NAYLAM DE SONOMORO</v>
          </cell>
          <cell r="E190" t="str">
            <v>I-2</v>
          </cell>
        </row>
        <row r="191">
          <cell r="C191">
            <v>21797</v>
          </cell>
          <cell r="D191" t="str">
            <v>SAN JERONIMO</v>
          </cell>
          <cell r="E191" t="str">
            <v>I-1</v>
          </cell>
        </row>
        <row r="192">
          <cell r="C192">
            <v>21804</v>
          </cell>
          <cell r="D192" t="str">
            <v>ALTO CHICHIRENI</v>
          </cell>
          <cell r="E192" t="str">
            <v>I-1</v>
          </cell>
        </row>
        <row r="193">
          <cell r="C193">
            <v>21802</v>
          </cell>
          <cell r="D193" t="str">
            <v>SAN JUAN DE PUEBLO LIBRE</v>
          </cell>
          <cell r="E193" t="str">
            <v>I-1</v>
          </cell>
        </row>
        <row r="194">
          <cell r="C194">
            <v>457</v>
          </cell>
          <cell r="D194" t="str">
            <v>BOCA KIATARI</v>
          </cell>
          <cell r="E194" t="str">
            <v>I-2</v>
          </cell>
        </row>
        <row r="195">
          <cell r="C195">
            <v>454</v>
          </cell>
          <cell r="D195" t="str">
            <v>CAMPIRUSHARI</v>
          </cell>
          <cell r="E195" t="str">
            <v>I-2</v>
          </cell>
        </row>
        <row r="196">
          <cell r="C196">
            <v>453</v>
          </cell>
          <cell r="D196" t="str">
            <v>UNION CHAVINI</v>
          </cell>
          <cell r="E196" t="str">
            <v>I-1</v>
          </cell>
        </row>
        <row r="197">
          <cell r="C197">
            <v>450</v>
          </cell>
          <cell r="D197" t="str">
            <v>ALTO KIATARI</v>
          </cell>
          <cell r="E197" t="str">
            <v>I-1</v>
          </cell>
        </row>
        <row r="198">
          <cell r="C198">
            <v>443</v>
          </cell>
          <cell r="D198" t="str">
            <v>SAN RAMON DE PANGOA</v>
          </cell>
          <cell r="E198" t="str">
            <v>I-3</v>
          </cell>
        </row>
        <row r="199">
          <cell r="C199">
            <v>452</v>
          </cell>
          <cell r="D199" t="str">
            <v>FORTALEZA</v>
          </cell>
          <cell r="E199" t="str">
            <v>I-2</v>
          </cell>
        </row>
        <row r="200">
          <cell r="C200">
            <v>447</v>
          </cell>
          <cell r="D200" t="str">
            <v>VILLA MARIA</v>
          </cell>
          <cell r="E200" t="str">
            <v>I-2</v>
          </cell>
        </row>
        <row r="201">
          <cell r="C201">
            <v>485</v>
          </cell>
          <cell r="D201" t="str">
            <v>COVIRIALI</v>
          </cell>
          <cell r="E201" t="str">
            <v>I-3</v>
          </cell>
        </row>
        <row r="202">
          <cell r="C202">
            <v>486</v>
          </cell>
          <cell r="D202" t="str">
            <v>SAN PEDRO</v>
          </cell>
          <cell r="E202" t="str">
            <v>I-2</v>
          </cell>
        </row>
        <row r="203">
          <cell r="C203">
            <v>487</v>
          </cell>
          <cell r="D203" t="str">
            <v>SANTA MARIA</v>
          </cell>
          <cell r="E203" t="str">
            <v>I-1</v>
          </cell>
        </row>
        <row r="204">
          <cell r="C204">
            <v>489</v>
          </cell>
          <cell r="D204" t="str">
            <v>BUENOS AIRES</v>
          </cell>
          <cell r="E204" t="str">
            <v>I-1</v>
          </cell>
        </row>
        <row r="205">
          <cell r="C205">
            <v>488</v>
          </cell>
          <cell r="D205" t="str">
            <v>SAN ANDRES</v>
          </cell>
          <cell r="E205" t="str">
            <v>I-1</v>
          </cell>
        </row>
        <row r="206">
          <cell r="C206">
            <v>7186</v>
          </cell>
          <cell r="D206" t="str">
            <v>PALMAPAMPA</v>
          </cell>
          <cell r="E206" t="str">
            <v>I-1</v>
          </cell>
        </row>
        <row r="207">
          <cell r="C207">
            <v>433</v>
          </cell>
          <cell r="D207" t="str">
            <v>BELEN</v>
          </cell>
          <cell r="E207" t="str">
            <v>I-1</v>
          </cell>
        </row>
        <row r="208">
          <cell r="C208">
            <v>490</v>
          </cell>
          <cell r="D208" t="str">
            <v>LLAYLLA</v>
          </cell>
          <cell r="E208" t="str">
            <v>I-3</v>
          </cell>
        </row>
        <row r="209">
          <cell r="C209">
            <v>491</v>
          </cell>
          <cell r="D209" t="str">
            <v>HERMOSA PAMPA</v>
          </cell>
          <cell r="E209" t="str">
            <v>I-2</v>
          </cell>
        </row>
        <row r="210">
          <cell r="C210">
            <v>16908</v>
          </cell>
          <cell r="D210" t="str">
            <v>GLORIABAMBA</v>
          </cell>
          <cell r="E210" t="str">
            <v>I-1</v>
          </cell>
        </row>
        <row r="211">
          <cell r="C211">
            <v>436</v>
          </cell>
          <cell r="D211" t="str">
            <v>PUEBLO LIBRE DE PAURIALI</v>
          </cell>
          <cell r="E211" t="str">
            <v>I-2</v>
          </cell>
        </row>
        <row r="212">
          <cell r="C212">
            <v>16912</v>
          </cell>
          <cell r="D212" t="str">
            <v>VILLA PROGRESO DE EDEN</v>
          </cell>
          <cell r="E212" t="str">
            <v>I-1</v>
          </cell>
        </row>
        <row r="213">
          <cell r="C213">
            <v>434</v>
          </cell>
          <cell r="D213" t="str">
            <v>MAZAMARI</v>
          </cell>
          <cell r="E213" t="str">
            <v>I-4</v>
          </cell>
        </row>
        <row r="214">
          <cell r="C214">
            <v>435</v>
          </cell>
          <cell r="D214" t="str">
            <v>CAPIRUSHARI</v>
          </cell>
          <cell r="E214" t="str">
            <v>I-2</v>
          </cell>
        </row>
        <row r="215">
          <cell r="C215">
            <v>16909</v>
          </cell>
          <cell r="D215" t="str">
            <v>TEORIA</v>
          </cell>
          <cell r="E215" t="str">
            <v>I-1</v>
          </cell>
        </row>
        <row r="216">
          <cell r="C216">
            <v>437</v>
          </cell>
          <cell r="D216" t="str">
            <v>COMUNIDAD NATIVA DE PANGA</v>
          </cell>
          <cell r="E216" t="str">
            <v>I-2</v>
          </cell>
        </row>
        <row r="217">
          <cell r="C217">
            <v>16911</v>
          </cell>
          <cell r="D217" t="str">
            <v>BUENOS AIRES -TZIRIARI</v>
          </cell>
          <cell r="E217" t="str">
            <v>I-1</v>
          </cell>
        </row>
        <row r="218">
          <cell r="C218">
            <v>17678</v>
          </cell>
          <cell r="D218" t="str">
            <v>HUANCAMACHAY</v>
          </cell>
          <cell r="E218" t="str">
            <v>I-2</v>
          </cell>
        </row>
        <row r="219">
          <cell r="C219">
            <v>7185</v>
          </cell>
          <cell r="D219" t="str">
            <v>PAMPA MANDARINA</v>
          </cell>
          <cell r="E219" t="str">
            <v>I-1</v>
          </cell>
        </row>
        <row r="220">
          <cell r="C220">
            <v>6876</v>
          </cell>
          <cell r="D220" t="str">
            <v>TOLDOPAMPA</v>
          </cell>
          <cell r="E220" t="str">
            <v>I-2</v>
          </cell>
        </row>
        <row r="221">
          <cell r="C221">
            <v>493</v>
          </cell>
          <cell r="D221" t="str">
            <v>MARIPOSA</v>
          </cell>
          <cell r="E221" t="str">
            <v>I-2</v>
          </cell>
        </row>
        <row r="222">
          <cell r="C222">
            <v>494</v>
          </cell>
          <cell r="D222" t="str">
            <v>APALLA CALABAZA</v>
          </cell>
          <cell r="E222" t="str">
            <v>I-2</v>
          </cell>
        </row>
        <row r="223">
          <cell r="C223">
            <v>492</v>
          </cell>
          <cell r="D223" t="str">
            <v>SANTA ROSITA</v>
          </cell>
          <cell r="E223" t="str">
            <v>I-2</v>
          </cell>
        </row>
        <row r="224">
          <cell r="C224">
            <v>511</v>
          </cell>
          <cell r="D224" t="str">
            <v>SAN JUAN DE MANTARO</v>
          </cell>
          <cell r="E224" t="str">
            <v>I-1</v>
          </cell>
        </row>
        <row r="225">
          <cell r="C225">
            <v>509</v>
          </cell>
          <cell r="D225" t="str">
            <v>SAN MIGUEL DE ENE SHINPINSHARIATO</v>
          </cell>
          <cell r="E225" t="str">
            <v>I-1</v>
          </cell>
        </row>
        <row r="226">
          <cell r="C226">
            <v>512</v>
          </cell>
          <cell r="D226" t="str">
            <v>TUNONTUARI RIO ENE</v>
          </cell>
          <cell r="E226" t="str">
            <v>I-1</v>
          </cell>
        </row>
        <row r="227">
          <cell r="C227">
            <v>6879</v>
          </cell>
          <cell r="D227" t="str">
            <v>UNION PUERTO ASHANINKA</v>
          </cell>
          <cell r="E227" t="str">
            <v>I-1</v>
          </cell>
        </row>
        <row r="228">
          <cell r="C228">
            <v>439</v>
          </cell>
          <cell r="D228" t="str">
            <v>SAN CRISTOBAL</v>
          </cell>
          <cell r="E228" t="str">
            <v>I-1</v>
          </cell>
        </row>
        <row r="229">
          <cell r="C229">
            <v>507</v>
          </cell>
          <cell r="D229" t="str">
            <v>BOCA MANTARO</v>
          </cell>
          <cell r="E229" t="str">
            <v>I-2</v>
          </cell>
        </row>
        <row r="230">
          <cell r="C230">
            <v>510</v>
          </cell>
          <cell r="D230" t="str">
            <v>FLORIDA</v>
          </cell>
          <cell r="E230" t="str">
            <v>I-1</v>
          </cell>
        </row>
        <row r="231">
          <cell r="C231">
            <v>438</v>
          </cell>
          <cell r="D231" t="str">
            <v>TZIRIARI</v>
          </cell>
          <cell r="E231" t="str">
            <v>I-3</v>
          </cell>
        </row>
        <row r="232">
          <cell r="C232">
            <v>6878</v>
          </cell>
          <cell r="D232" t="str">
            <v>POTSOTENI</v>
          </cell>
          <cell r="E232" t="str">
            <v>I-1</v>
          </cell>
        </row>
        <row r="233">
          <cell r="C233">
            <v>468</v>
          </cell>
          <cell r="D233" t="str">
            <v>MICAELA BASTIDAS MORALES</v>
          </cell>
          <cell r="E233" t="str">
            <v>I-1</v>
          </cell>
        </row>
        <row r="234">
          <cell r="C234">
            <v>506</v>
          </cell>
          <cell r="D234" t="str">
            <v>UNION CAPIRI</v>
          </cell>
          <cell r="E234" t="str">
            <v>I-3</v>
          </cell>
        </row>
        <row r="235">
          <cell r="C235">
            <v>13862</v>
          </cell>
          <cell r="D235" t="str">
            <v>MIGUEL GRAU</v>
          </cell>
          <cell r="E235" t="str">
            <v>I-1</v>
          </cell>
        </row>
        <row r="236">
          <cell r="C236">
            <v>13863</v>
          </cell>
          <cell r="D236" t="str">
            <v>ALTO VILLA VICTORIA</v>
          </cell>
          <cell r="E236" t="str">
            <v>I-1</v>
          </cell>
        </row>
        <row r="237">
          <cell r="C237">
            <v>498</v>
          </cell>
          <cell r="D237" t="str">
            <v>PITOCUNA</v>
          </cell>
          <cell r="E237" t="str">
            <v>I-2</v>
          </cell>
        </row>
        <row r="238">
          <cell r="C238">
            <v>477</v>
          </cell>
          <cell r="D238" t="str">
            <v>HUAHUARI</v>
          </cell>
          <cell r="E238" t="str">
            <v>I-2</v>
          </cell>
        </row>
        <row r="239">
          <cell r="C239">
            <v>497</v>
          </cell>
          <cell r="D239" t="str">
            <v>RIO CHARI ALTO</v>
          </cell>
          <cell r="E239" t="str">
            <v>I-2</v>
          </cell>
        </row>
        <row r="240">
          <cell r="C240">
            <v>504</v>
          </cell>
          <cell r="D240" t="str">
            <v>SHABASHIPANGO</v>
          </cell>
          <cell r="E240" t="str">
            <v>I-1</v>
          </cell>
        </row>
        <row r="241">
          <cell r="C241">
            <v>501</v>
          </cell>
          <cell r="D241" t="str">
            <v>ALTO PITOCUNA</v>
          </cell>
          <cell r="E241" t="str">
            <v>I-2</v>
          </cell>
        </row>
        <row r="242">
          <cell r="C242">
            <v>502</v>
          </cell>
          <cell r="D242" t="str">
            <v>CUSHIVIANI</v>
          </cell>
          <cell r="E242" t="str">
            <v>I-2</v>
          </cell>
        </row>
        <row r="243">
          <cell r="C243">
            <v>496</v>
          </cell>
          <cell r="D243" t="str">
            <v>VILLA CAPIRI</v>
          </cell>
          <cell r="E243" t="str">
            <v>I-2</v>
          </cell>
        </row>
        <row r="244">
          <cell r="C244">
            <v>495</v>
          </cell>
          <cell r="D244" t="str">
            <v>RIO  NEGRO</v>
          </cell>
          <cell r="E244" t="str">
            <v>I-3</v>
          </cell>
        </row>
        <row r="245">
          <cell r="C245">
            <v>503</v>
          </cell>
          <cell r="D245" t="str">
            <v>UNION CUVIRIAKI</v>
          </cell>
          <cell r="E245" t="str">
            <v>I-2</v>
          </cell>
        </row>
        <row r="246">
          <cell r="C246">
            <v>505</v>
          </cell>
          <cell r="D246" t="str">
            <v>SAN JUAN DE CHENI</v>
          </cell>
          <cell r="E246" t="str">
            <v>I-2</v>
          </cell>
        </row>
        <row r="247">
          <cell r="C247">
            <v>499</v>
          </cell>
          <cell r="D247" t="str">
            <v>PUENTE IPOKI</v>
          </cell>
          <cell r="E247" t="str">
            <v>I-2</v>
          </cell>
        </row>
        <row r="248">
          <cell r="C248">
            <v>24567</v>
          </cell>
          <cell r="D248" t="str">
            <v>CONUNIDAD NATIVA MAZAROVENI</v>
          </cell>
          <cell r="E248" t="str">
            <v>I-1</v>
          </cell>
        </row>
        <row r="249">
          <cell r="C249">
            <v>24566</v>
          </cell>
          <cell r="D249" t="str">
            <v>SAN JUAN DE KIHATE</v>
          </cell>
          <cell r="E249" t="str">
            <v>I-1</v>
          </cell>
        </row>
        <row r="250">
          <cell r="C250">
            <v>24570</v>
          </cell>
          <cell r="D250" t="str">
            <v>COMUNIDAD NATIVA CATUNGO QUEMPIRI</v>
          </cell>
          <cell r="E250" t="str">
            <v>I-1</v>
          </cell>
        </row>
        <row r="251">
          <cell r="C251">
            <v>24563</v>
          </cell>
          <cell r="D251" t="str">
            <v>NAPATI</v>
          </cell>
          <cell r="E251" t="str">
            <v>I-1</v>
          </cell>
        </row>
        <row r="252">
          <cell r="C252">
            <v>24564</v>
          </cell>
          <cell r="D252" t="str">
            <v>UNIÓN JUNIN</v>
          </cell>
          <cell r="E252" t="str">
            <v>I-1</v>
          </cell>
        </row>
        <row r="253">
          <cell r="C253">
            <v>6877</v>
          </cell>
          <cell r="D253" t="str">
            <v>CHONTAKIARI</v>
          </cell>
          <cell r="E253" t="str">
            <v>I-1</v>
          </cell>
        </row>
        <row r="254">
          <cell r="C254">
            <v>463</v>
          </cell>
          <cell r="D254" t="str">
            <v>BOCA CHEMBO</v>
          </cell>
          <cell r="E254" t="str">
            <v>I-2</v>
          </cell>
        </row>
        <row r="255">
          <cell r="C255">
            <v>513</v>
          </cell>
          <cell r="D255" t="str">
            <v>QUEMPIRI</v>
          </cell>
          <cell r="E255" t="str">
            <v>I-1</v>
          </cell>
        </row>
        <row r="256">
          <cell r="C256">
            <v>517</v>
          </cell>
          <cell r="D256" t="str">
            <v>VALLE ESMERALDA</v>
          </cell>
          <cell r="E256" t="str">
            <v>I-3</v>
          </cell>
        </row>
        <row r="257">
          <cell r="C257">
            <v>469</v>
          </cell>
          <cell r="D257" t="str">
            <v>PUERTO OCOPA</v>
          </cell>
          <cell r="E257" t="str">
            <v>I-3</v>
          </cell>
        </row>
        <row r="258">
          <cell r="C258">
            <v>467</v>
          </cell>
          <cell r="D258" t="str">
            <v>SHIMA</v>
          </cell>
          <cell r="E258" t="str">
            <v>I-2</v>
          </cell>
        </row>
        <row r="259">
          <cell r="C259">
            <v>516</v>
          </cell>
          <cell r="D259" t="str">
            <v>PUERTO ROCA</v>
          </cell>
          <cell r="E259" t="str">
            <v>I-2</v>
          </cell>
        </row>
        <row r="260">
          <cell r="C260">
            <v>470</v>
          </cell>
          <cell r="D260" t="str">
            <v>SAN MIGUEL DE OTICA</v>
          </cell>
          <cell r="E260" t="str">
            <v>I-2</v>
          </cell>
        </row>
        <row r="261">
          <cell r="C261">
            <v>464</v>
          </cell>
          <cell r="D261" t="str">
            <v>IMPANEKIARI</v>
          </cell>
          <cell r="E261" t="str">
            <v>I-1</v>
          </cell>
        </row>
        <row r="262">
          <cell r="C262">
            <v>473</v>
          </cell>
          <cell r="D262" t="str">
            <v>SAN VICENTE DE CANAAN</v>
          </cell>
          <cell r="E262" t="str">
            <v>I-3</v>
          </cell>
        </row>
        <row r="263">
          <cell r="C263">
            <v>518</v>
          </cell>
          <cell r="D263" t="str">
            <v>SAN CARLOS ALTO ENE</v>
          </cell>
          <cell r="E263" t="str">
            <v>I-1</v>
          </cell>
        </row>
        <row r="264">
          <cell r="C264">
            <v>7187</v>
          </cell>
          <cell r="D264" t="str">
            <v>VISTA ALEGRE DEL VALLE DE SANTA CRUZ</v>
          </cell>
          <cell r="E264" t="str">
            <v>I-2</v>
          </cell>
        </row>
        <row r="265">
          <cell r="C265">
            <v>15914</v>
          </cell>
          <cell r="D265" t="str">
            <v>SELVA DE ORO</v>
          </cell>
          <cell r="E265" t="str">
            <v>I-1</v>
          </cell>
        </row>
        <row r="266">
          <cell r="C266">
            <v>471</v>
          </cell>
          <cell r="D266" t="str">
            <v>CUTIVIRENI</v>
          </cell>
          <cell r="E266" t="str">
            <v>I-2</v>
          </cell>
        </row>
        <row r="267">
          <cell r="C267">
            <v>514</v>
          </cell>
          <cell r="D267" t="str">
            <v>FE Y ALEGRIA LA PRIMAVERA</v>
          </cell>
          <cell r="E267" t="str">
            <v>I-1</v>
          </cell>
        </row>
        <row r="268">
          <cell r="C268">
            <v>466</v>
          </cell>
          <cell r="D268" t="str">
            <v>SANTA ROSITA DE SHIRINTIARI</v>
          </cell>
          <cell r="E268" t="str">
            <v>I-1</v>
          </cell>
        </row>
        <row r="269">
          <cell r="C269">
            <v>465</v>
          </cell>
          <cell r="D269" t="str">
            <v>CAPITIRI</v>
          </cell>
          <cell r="E269" t="str">
            <v>I-2</v>
          </cell>
        </row>
        <row r="270">
          <cell r="C270">
            <v>461</v>
          </cell>
          <cell r="D270" t="str">
            <v>SHEVOJA</v>
          </cell>
          <cell r="E270" t="str">
            <v>I-1</v>
          </cell>
        </row>
        <row r="271">
          <cell r="C271">
            <v>472</v>
          </cell>
          <cell r="D271" t="str">
            <v>OVIRI</v>
          </cell>
          <cell r="E271" t="str">
            <v>I-2</v>
          </cell>
        </row>
        <row r="272">
          <cell r="C272">
            <v>500</v>
          </cell>
          <cell r="D272" t="str">
            <v>AOTI</v>
          </cell>
          <cell r="E272" t="str">
            <v>I-2</v>
          </cell>
        </row>
        <row r="273">
          <cell r="C273">
            <v>475</v>
          </cell>
          <cell r="D273" t="str">
            <v>CAPERUSIA</v>
          </cell>
          <cell r="E273" t="str">
            <v>I-1</v>
          </cell>
        </row>
        <row r="274">
          <cell r="C274">
            <v>459</v>
          </cell>
          <cell r="D274" t="str">
            <v>CUSHIRENI</v>
          </cell>
          <cell r="E274" t="str">
            <v>I-1</v>
          </cell>
        </row>
        <row r="275">
          <cell r="C275">
            <v>462</v>
          </cell>
          <cell r="D275" t="str">
            <v>POYENI</v>
          </cell>
          <cell r="E275" t="str">
            <v>I-3</v>
          </cell>
        </row>
        <row r="276">
          <cell r="C276">
            <v>515</v>
          </cell>
          <cell r="D276" t="str">
            <v>YAVIRO</v>
          </cell>
          <cell r="E276" t="str">
            <v>I-2</v>
          </cell>
        </row>
        <row r="277">
          <cell r="C277">
            <v>460</v>
          </cell>
          <cell r="D277" t="str">
            <v>BETANIA</v>
          </cell>
          <cell r="E277" t="str">
            <v>I-3</v>
          </cell>
        </row>
        <row r="278">
          <cell r="C278">
            <v>474</v>
          </cell>
          <cell r="D278" t="str">
            <v>QUITENI</v>
          </cell>
          <cell r="E278" t="str">
            <v>I-2</v>
          </cell>
        </row>
        <row r="279">
          <cell r="C279">
            <v>524</v>
          </cell>
          <cell r="D279" t="str">
            <v>TUPIN</v>
          </cell>
          <cell r="E279" t="str">
            <v>I-1</v>
          </cell>
        </row>
        <row r="280">
          <cell r="C280">
            <v>526</v>
          </cell>
          <cell r="D280" t="str">
            <v>COLLPA</v>
          </cell>
          <cell r="E280" t="str">
            <v>I-1</v>
          </cell>
        </row>
        <row r="281">
          <cell r="C281">
            <v>522</v>
          </cell>
          <cell r="D281" t="str">
            <v>PICOY</v>
          </cell>
          <cell r="E281" t="str">
            <v>I-1</v>
          </cell>
        </row>
        <row r="282">
          <cell r="C282">
            <v>521</v>
          </cell>
          <cell r="D282" t="str">
            <v>ACOBAMBA</v>
          </cell>
          <cell r="E282" t="str">
            <v>I-4</v>
          </cell>
        </row>
        <row r="283">
          <cell r="C283">
            <v>523</v>
          </cell>
          <cell r="D283" t="str">
            <v>HUARACAYO</v>
          </cell>
          <cell r="E283" t="str">
            <v>I-1</v>
          </cell>
        </row>
        <row r="284">
          <cell r="C284">
            <v>525</v>
          </cell>
          <cell r="D284" t="str">
            <v>HUAYLAHUICHAN</v>
          </cell>
          <cell r="E284" t="str">
            <v>I-1</v>
          </cell>
        </row>
        <row r="285">
          <cell r="C285">
            <v>595</v>
          </cell>
          <cell r="D285" t="str">
            <v>HUARICOLCA</v>
          </cell>
          <cell r="E285" t="str">
            <v>I-2</v>
          </cell>
        </row>
        <row r="286">
          <cell r="C286">
            <v>568</v>
          </cell>
          <cell r="D286" t="str">
            <v>CONGAS ANTACUCHO</v>
          </cell>
          <cell r="E286" t="str">
            <v>I-1</v>
          </cell>
        </row>
        <row r="287">
          <cell r="C287">
            <v>596</v>
          </cell>
          <cell r="D287" t="str">
            <v>APAYCANCHILLA</v>
          </cell>
          <cell r="E287" t="str">
            <v>I-1</v>
          </cell>
        </row>
        <row r="288">
          <cell r="C288">
            <v>546</v>
          </cell>
          <cell r="D288" t="str">
            <v>SAN JUAN DE LA LIBERTAD</v>
          </cell>
          <cell r="E288" t="str">
            <v>I-1</v>
          </cell>
        </row>
        <row r="289">
          <cell r="C289">
            <v>548</v>
          </cell>
          <cell r="D289" t="str">
            <v>TIAMBRA</v>
          </cell>
          <cell r="E289" t="str">
            <v>I-1</v>
          </cell>
        </row>
        <row r="290">
          <cell r="C290">
            <v>542</v>
          </cell>
          <cell r="D290" t="str">
            <v>HUASAHUASI</v>
          </cell>
          <cell r="E290" t="str">
            <v>I-4</v>
          </cell>
        </row>
        <row r="291">
          <cell r="C291">
            <v>543</v>
          </cell>
          <cell r="D291" t="str">
            <v>CASCA</v>
          </cell>
          <cell r="E291" t="str">
            <v>I-1</v>
          </cell>
        </row>
        <row r="292">
          <cell r="C292">
            <v>544</v>
          </cell>
          <cell r="D292" t="str">
            <v>PUNRAY</v>
          </cell>
          <cell r="E292" t="str">
            <v>I-1</v>
          </cell>
        </row>
        <row r="293">
          <cell r="C293">
            <v>547</v>
          </cell>
          <cell r="D293" t="str">
            <v>CHIRAS</v>
          </cell>
          <cell r="E293" t="str">
            <v>I-1</v>
          </cell>
        </row>
        <row r="294">
          <cell r="C294">
            <v>545</v>
          </cell>
          <cell r="D294" t="str">
            <v>HUACUAS</v>
          </cell>
          <cell r="E294" t="str">
            <v>I-1</v>
          </cell>
        </row>
        <row r="295">
          <cell r="C295">
            <v>598</v>
          </cell>
          <cell r="D295" t="str">
            <v>CUYRUHUASI</v>
          </cell>
          <cell r="E295" t="str">
            <v>I-1</v>
          </cell>
        </row>
        <row r="296">
          <cell r="C296">
            <v>597</v>
          </cell>
          <cell r="D296" t="str">
            <v>LA UNION LETICIA</v>
          </cell>
          <cell r="E296" t="str">
            <v>I-2</v>
          </cell>
        </row>
        <row r="297">
          <cell r="C297">
            <v>600</v>
          </cell>
          <cell r="D297" t="str">
            <v>UCHURACRA</v>
          </cell>
          <cell r="E297" t="str">
            <v>I-1</v>
          </cell>
        </row>
        <row r="298">
          <cell r="C298">
            <v>599</v>
          </cell>
          <cell r="D298" t="str">
            <v>CONDORCOCHA</v>
          </cell>
          <cell r="E298" t="str">
            <v>I-1</v>
          </cell>
        </row>
        <row r="299">
          <cell r="C299">
            <v>576</v>
          </cell>
          <cell r="D299" t="str">
            <v>PATAY</v>
          </cell>
          <cell r="E299" t="str">
            <v>I-1</v>
          </cell>
        </row>
        <row r="300">
          <cell r="C300">
            <v>569</v>
          </cell>
          <cell r="D300" t="str">
            <v>PALCA</v>
          </cell>
          <cell r="E300" t="str">
            <v>I-3</v>
          </cell>
        </row>
        <row r="301">
          <cell r="C301">
            <v>570</v>
          </cell>
          <cell r="D301" t="str">
            <v>ÑAHUIN</v>
          </cell>
          <cell r="E301" t="str">
            <v>I-1</v>
          </cell>
        </row>
        <row r="302">
          <cell r="C302">
            <v>575</v>
          </cell>
          <cell r="D302" t="str">
            <v>HUARIPAMPA</v>
          </cell>
          <cell r="E302" t="str">
            <v>I-1</v>
          </cell>
        </row>
        <row r="303">
          <cell r="C303">
            <v>573</v>
          </cell>
          <cell r="D303" t="str">
            <v>CHIPOCAYO</v>
          </cell>
          <cell r="E303" t="str">
            <v>I-1</v>
          </cell>
        </row>
        <row r="304">
          <cell r="C304">
            <v>571</v>
          </cell>
          <cell r="D304" t="str">
            <v>CARPAPATA</v>
          </cell>
          <cell r="E304" t="str">
            <v>I-1</v>
          </cell>
        </row>
        <row r="305">
          <cell r="C305">
            <v>574</v>
          </cell>
          <cell r="D305" t="str">
            <v>YAROCA</v>
          </cell>
          <cell r="E305" t="str">
            <v>I-1</v>
          </cell>
        </row>
        <row r="306">
          <cell r="C306">
            <v>572</v>
          </cell>
          <cell r="D306" t="str">
            <v>LLACSACACA</v>
          </cell>
          <cell r="E306" t="str">
            <v>I-1</v>
          </cell>
        </row>
        <row r="307">
          <cell r="C307">
            <v>529</v>
          </cell>
          <cell r="D307" t="str">
            <v>OCHONGA</v>
          </cell>
          <cell r="E307" t="str">
            <v>I-1</v>
          </cell>
        </row>
        <row r="308">
          <cell r="C308">
            <v>531</v>
          </cell>
          <cell r="D308" t="str">
            <v>INCACHACA YANAMACHAY</v>
          </cell>
          <cell r="E308" t="str">
            <v>I-1</v>
          </cell>
        </row>
        <row r="309">
          <cell r="C309">
            <v>532</v>
          </cell>
          <cell r="D309" t="str">
            <v>HUAMANIA</v>
          </cell>
          <cell r="E309" t="str">
            <v>I-1</v>
          </cell>
        </row>
        <row r="310">
          <cell r="C310">
            <v>533</v>
          </cell>
          <cell r="D310" t="str">
            <v>CALCA</v>
          </cell>
          <cell r="E310" t="str">
            <v>I-1</v>
          </cell>
        </row>
        <row r="311">
          <cell r="C311">
            <v>530</v>
          </cell>
          <cell r="D311" t="str">
            <v>RICRICAN CAUQUIRAN</v>
          </cell>
          <cell r="E311" t="str">
            <v>I-1</v>
          </cell>
        </row>
        <row r="312">
          <cell r="C312">
            <v>527</v>
          </cell>
          <cell r="D312" t="str">
            <v>PALCAMAYO</v>
          </cell>
          <cell r="E312" t="str">
            <v>I-3</v>
          </cell>
        </row>
        <row r="313">
          <cell r="C313">
            <v>528</v>
          </cell>
          <cell r="D313" t="str">
            <v>YANAPUQUIO</v>
          </cell>
          <cell r="E313" t="str">
            <v>I-1</v>
          </cell>
        </row>
        <row r="314">
          <cell r="C314">
            <v>10344</v>
          </cell>
          <cell r="D314" t="str">
            <v>PURHUARACRA</v>
          </cell>
          <cell r="E314" t="str">
            <v>I-1</v>
          </cell>
        </row>
        <row r="315">
          <cell r="C315">
            <v>534</v>
          </cell>
          <cell r="D315" t="str">
            <v>SAN PEDRO DE CAJAS</v>
          </cell>
          <cell r="E315" t="str">
            <v>I-3</v>
          </cell>
        </row>
        <row r="316">
          <cell r="C316">
            <v>535</v>
          </cell>
          <cell r="D316" t="str">
            <v>SAN JOSE DE CAYASH</v>
          </cell>
          <cell r="E316" t="str">
            <v>I-1</v>
          </cell>
        </row>
        <row r="317">
          <cell r="C317">
            <v>580</v>
          </cell>
          <cell r="D317" t="str">
            <v>CASACOTO - SAN ANTONIO</v>
          </cell>
          <cell r="E317" t="str">
            <v>I-1</v>
          </cell>
        </row>
        <row r="318">
          <cell r="C318">
            <v>579</v>
          </cell>
          <cell r="D318" t="str">
            <v>MACO</v>
          </cell>
          <cell r="E318" t="str">
            <v>I-1</v>
          </cell>
        </row>
        <row r="319">
          <cell r="C319">
            <v>577</v>
          </cell>
          <cell r="D319" t="str">
            <v>TAPO</v>
          </cell>
          <cell r="E319" t="str">
            <v>I-2</v>
          </cell>
        </row>
        <row r="320">
          <cell r="C320">
            <v>582</v>
          </cell>
          <cell r="D320" t="str">
            <v>PACCHAC</v>
          </cell>
          <cell r="E320" t="str">
            <v>I-1</v>
          </cell>
        </row>
        <row r="321">
          <cell r="C321">
            <v>581</v>
          </cell>
          <cell r="D321" t="str">
            <v>QUETA</v>
          </cell>
          <cell r="E321" t="str">
            <v>I-1</v>
          </cell>
        </row>
        <row r="322">
          <cell r="C322">
            <v>578</v>
          </cell>
          <cell r="D322" t="str">
            <v>YURACMAYO</v>
          </cell>
          <cell r="E322" t="str">
            <v>I-1</v>
          </cell>
        </row>
        <row r="323">
          <cell r="C323">
            <v>614</v>
          </cell>
          <cell r="D323" t="str">
            <v>SOCOS</v>
          </cell>
          <cell r="E323" t="str">
            <v>I-1</v>
          </cell>
        </row>
        <row r="324">
          <cell r="C324">
            <v>613</v>
          </cell>
          <cell r="D324" t="str">
            <v>CARHUAPACCHA</v>
          </cell>
          <cell r="E324" t="str">
            <v>I-1</v>
          </cell>
        </row>
        <row r="325">
          <cell r="C325">
            <v>612</v>
          </cell>
          <cell r="D325" t="str">
            <v>CHUPURO</v>
          </cell>
          <cell r="E325" t="str">
            <v>I-2</v>
          </cell>
        </row>
        <row r="326">
          <cell r="C326">
            <v>702</v>
          </cell>
          <cell r="D326" t="str">
            <v>STA. CRUZ DE LARIA</v>
          </cell>
          <cell r="E326" t="str">
            <v>I-1</v>
          </cell>
        </row>
        <row r="327">
          <cell r="C327">
            <v>616</v>
          </cell>
          <cell r="D327" t="str">
            <v>PIHUAS</v>
          </cell>
          <cell r="E327" t="str">
            <v>I-1</v>
          </cell>
        </row>
        <row r="328">
          <cell r="C328">
            <v>615</v>
          </cell>
          <cell r="D328" t="str">
            <v>CULLHUAS</v>
          </cell>
          <cell r="E328" t="str">
            <v>I-2</v>
          </cell>
        </row>
        <row r="329">
          <cell r="C329">
            <v>617</v>
          </cell>
          <cell r="D329" t="str">
            <v>RETAMA BAJA</v>
          </cell>
          <cell r="E329" t="str">
            <v>I-1</v>
          </cell>
        </row>
        <row r="330">
          <cell r="C330">
            <v>12469</v>
          </cell>
          <cell r="D330" t="str">
            <v>CHUAMBA.</v>
          </cell>
          <cell r="E330" t="str">
            <v>I-1</v>
          </cell>
        </row>
        <row r="331">
          <cell r="C331">
            <v>619</v>
          </cell>
          <cell r="D331" t="str">
            <v>HUACRAPUQUIO</v>
          </cell>
          <cell r="E331" t="str">
            <v>I-2</v>
          </cell>
        </row>
        <row r="332">
          <cell r="C332">
            <v>620</v>
          </cell>
          <cell r="D332" t="str">
            <v>HUANCAN</v>
          </cell>
          <cell r="E332" t="str">
            <v>I-3</v>
          </cell>
        </row>
        <row r="333">
          <cell r="C333">
            <v>621</v>
          </cell>
          <cell r="D333" t="str">
            <v>HUARI</v>
          </cell>
          <cell r="E333" t="str">
            <v>I-2</v>
          </cell>
        </row>
        <row r="334">
          <cell r="C334">
            <v>623</v>
          </cell>
          <cell r="D334" t="str">
            <v>HUMANMARCA</v>
          </cell>
          <cell r="E334" t="str">
            <v>I-1</v>
          </cell>
        </row>
        <row r="335">
          <cell r="C335">
            <v>622</v>
          </cell>
          <cell r="D335" t="str">
            <v>HUAYUCACHI</v>
          </cell>
          <cell r="E335" t="str">
            <v>I-3</v>
          </cell>
        </row>
        <row r="336">
          <cell r="C336">
            <v>664</v>
          </cell>
          <cell r="D336" t="str">
            <v>CASACANCHA</v>
          </cell>
          <cell r="E336" t="str">
            <v>I-1</v>
          </cell>
        </row>
        <row r="337">
          <cell r="C337">
            <v>663</v>
          </cell>
          <cell r="D337" t="str">
            <v>INGENIO</v>
          </cell>
          <cell r="E337" t="str">
            <v>I-2</v>
          </cell>
        </row>
        <row r="338">
          <cell r="C338">
            <v>739</v>
          </cell>
          <cell r="D338" t="str">
            <v>SAN BALVIN</v>
          </cell>
          <cell r="E338" t="str">
            <v>I-2</v>
          </cell>
        </row>
        <row r="339">
          <cell r="C339">
            <v>738</v>
          </cell>
          <cell r="D339" t="str">
            <v>PANTY</v>
          </cell>
          <cell r="E339" t="str">
            <v>I-1</v>
          </cell>
        </row>
        <row r="340">
          <cell r="C340">
            <v>736</v>
          </cell>
          <cell r="D340" t="str">
            <v>PARIAHUANCA</v>
          </cell>
          <cell r="E340" t="str">
            <v>I-2</v>
          </cell>
        </row>
        <row r="341">
          <cell r="C341">
            <v>742</v>
          </cell>
          <cell r="D341" t="str">
            <v>LLACSAPIRCA</v>
          </cell>
          <cell r="E341" t="str">
            <v>I-2</v>
          </cell>
        </row>
        <row r="342">
          <cell r="C342">
            <v>743</v>
          </cell>
          <cell r="D342" t="str">
            <v>ROCCHAC</v>
          </cell>
          <cell r="E342" t="str">
            <v>I-1</v>
          </cell>
        </row>
        <row r="343">
          <cell r="C343">
            <v>741</v>
          </cell>
          <cell r="D343" t="str">
            <v>CEDRUYO</v>
          </cell>
          <cell r="E343" t="str">
            <v>I-1</v>
          </cell>
        </row>
        <row r="344">
          <cell r="C344">
            <v>740</v>
          </cell>
          <cell r="D344" t="str">
            <v>ANTARPA</v>
          </cell>
          <cell r="E344" t="str">
            <v>I-1</v>
          </cell>
        </row>
        <row r="345">
          <cell r="C345">
            <v>737</v>
          </cell>
          <cell r="D345" t="str">
            <v>LAMPA</v>
          </cell>
          <cell r="E345" t="str">
            <v>I-2</v>
          </cell>
        </row>
        <row r="346">
          <cell r="C346">
            <v>12471</v>
          </cell>
          <cell r="D346" t="str">
            <v>HUAYCHULA</v>
          </cell>
          <cell r="E346" t="str">
            <v>I-1</v>
          </cell>
        </row>
        <row r="347">
          <cell r="C347">
            <v>15577</v>
          </cell>
          <cell r="D347" t="str">
            <v>NUEVO OCCORO</v>
          </cell>
          <cell r="E347" t="str">
            <v>I-1</v>
          </cell>
        </row>
        <row r="348">
          <cell r="C348">
            <v>628</v>
          </cell>
          <cell r="D348" t="str">
            <v>DOS DE MAYO</v>
          </cell>
          <cell r="E348" t="str">
            <v>I-1</v>
          </cell>
        </row>
        <row r="349">
          <cell r="C349">
            <v>625</v>
          </cell>
          <cell r="D349" t="str">
            <v>MARCAVALLE</v>
          </cell>
          <cell r="E349" t="str">
            <v>I-2</v>
          </cell>
        </row>
        <row r="350">
          <cell r="C350">
            <v>627</v>
          </cell>
          <cell r="D350" t="str">
            <v>JATUN SUCLLA</v>
          </cell>
          <cell r="E350" t="str">
            <v>I-1</v>
          </cell>
        </row>
        <row r="351">
          <cell r="C351">
            <v>626</v>
          </cell>
          <cell r="D351" t="str">
            <v>RAQUINA</v>
          </cell>
          <cell r="E351" t="str">
            <v>I-1</v>
          </cell>
        </row>
        <row r="352">
          <cell r="C352">
            <v>624</v>
          </cell>
          <cell r="D352" t="str">
            <v>PUCARA</v>
          </cell>
          <cell r="E352" t="str">
            <v>I-3</v>
          </cell>
        </row>
        <row r="353">
          <cell r="C353">
            <v>665</v>
          </cell>
          <cell r="D353" t="str">
            <v>QUICHUAY</v>
          </cell>
          <cell r="E353" t="str">
            <v>I-2</v>
          </cell>
        </row>
        <row r="354">
          <cell r="C354">
            <v>631</v>
          </cell>
          <cell r="D354" t="str">
            <v>COCHARCAS</v>
          </cell>
          <cell r="E354" t="str">
            <v>I-1</v>
          </cell>
        </row>
        <row r="355">
          <cell r="C355">
            <v>634</v>
          </cell>
          <cell r="D355" t="str">
            <v>HUAYLLASPANCA</v>
          </cell>
          <cell r="E355" t="str">
            <v>I-2</v>
          </cell>
        </row>
        <row r="356">
          <cell r="C356">
            <v>630</v>
          </cell>
          <cell r="D356" t="str">
            <v>LA PUNTA</v>
          </cell>
          <cell r="E356" t="str">
            <v>I-2</v>
          </cell>
        </row>
        <row r="357">
          <cell r="C357">
            <v>633</v>
          </cell>
          <cell r="D357" t="str">
            <v>MIRAFLORES</v>
          </cell>
          <cell r="E357" t="str">
            <v>I-1</v>
          </cell>
        </row>
        <row r="358">
          <cell r="C358">
            <v>632</v>
          </cell>
          <cell r="D358" t="str">
            <v>MILUCHACA</v>
          </cell>
          <cell r="E358" t="str">
            <v>I-1</v>
          </cell>
        </row>
        <row r="359">
          <cell r="C359">
            <v>629</v>
          </cell>
          <cell r="D359" t="str">
            <v>SAPALLANGA</v>
          </cell>
          <cell r="E359" t="str">
            <v>I-3</v>
          </cell>
        </row>
        <row r="360">
          <cell r="C360">
            <v>726</v>
          </cell>
          <cell r="D360" t="str">
            <v>SICAYA</v>
          </cell>
          <cell r="E360" t="str">
            <v>I-3</v>
          </cell>
        </row>
        <row r="361">
          <cell r="C361">
            <v>24780</v>
          </cell>
          <cell r="D361" t="str">
            <v>ROSASPAMPA</v>
          </cell>
          <cell r="E361" t="str">
            <v>I-1</v>
          </cell>
        </row>
        <row r="362">
          <cell r="C362">
            <v>24779</v>
          </cell>
          <cell r="D362" t="str">
            <v>DURAZNO PATA</v>
          </cell>
          <cell r="E362" t="str">
            <v>I-1</v>
          </cell>
        </row>
        <row r="363">
          <cell r="C363">
            <v>12468</v>
          </cell>
          <cell r="D363" t="str">
            <v>LA NUEVA LIBERTAD DE PUNTO</v>
          </cell>
          <cell r="E363" t="str">
            <v>I-1</v>
          </cell>
        </row>
        <row r="364">
          <cell r="C364">
            <v>24428</v>
          </cell>
          <cell r="D364" t="str">
            <v>POTRERO</v>
          </cell>
          <cell r="E364" t="str">
            <v>I-1</v>
          </cell>
        </row>
        <row r="365">
          <cell r="C365">
            <v>669</v>
          </cell>
          <cell r="D365" t="str">
            <v>PUMABAMBA</v>
          </cell>
          <cell r="E365" t="str">
            <v>I-1</v>
          </cell>
        </row>
        <row r="366">
          <cell r="C366">
            <v>744</v>
          </cell>
          <cell r="D366" t="str">
            <v>YUNCACHAQUICOCHA</v>
          </cell>
          <cell r="E366" t="str">
            <v>I-2</v>
          </cell>
        </row>
        <row r="367">
          <cell r="C367">
            <v>668</v>
          </cell>
          <cell r="D367" t="str">
            <v>PAURAN ATICOCHA</v>
          </cell>
          <cell r="E367" t="str">
            <v>I-1</v>
          </cell>
        </row>
        <row r="368">
          <cell r="C368">
            <v>667</v>
          </cell>
          <cell r="D368" t="str">
            <v>MATICHACRA</v>
          </cell>
          <cell r="E368" t="str">
            <v>I-2</v>
          </cell>
        </row>
        <row r="369">
          <cell r="C369">
            <v>670</v>
          </cell>
          <cell r="D369" t="str">
            <v>SANTA ROSA DE ASTILLERIA</v>
          </cell>
          <cell r="E369" t="str">
            <v>I-1</v>
          </cell>
        </row>
        <row r="370">
          <cell r="C370">
            <v>666</v>
          </cell>
          <cell r="D370" t="str">
            <v>STO DOMINGO DE ACOBAMBA</v>
          </cell>
          <cell r="E370" t="str">
            <v>I-3</v>
          </cell>
        </row>
        <row r="371">
          <cell r="C371">
            <v>7082</v>
          </cell>
          <cell r="D371" t="str">
            <v>HUANCAMAYO</v>
          </cell>
          <cell r="E371" t="str">
            <v>I-1</v>
          </cell>
        </row>
        <row r="372">
          <cell r="C372">
            <v>23381</v>
          </cell>
          <cell r="D372" t="str">
            <v>YANABAMBA</v>
          </cell>
          <cell r="E372" t="str">
            <v>I-1</v>
          </cell>
        </row>
        <row r="373">
          <cell r="C373">
            <v>635</v>
          </cell>
          <cell r="D373" t="str">
            <v>VIQUES</v>
          </cell>
          <cell r="E373" t="str">
            <v>I-2</v>
          </cell>
        </row>
        <row r="374">
          <cell r="C374">
            <v>746</v>
          </cell>
          <cell r="D374" t="str">
            <v>QUICHA CHICO</v>
          </cell>
          <cell r="E374" t="str">
            <v>I-1</v>
          </cell>
        </row>
        <row r="375">
          <cell r="C375">
            <v>745</v>
          </cell>
          <cell r="D375" t="str">
            <v>ACO</v>
          </cell>
          <cell r="E375" t="str">
            <v>I-1</v>
          </cell>
        </row>
        <row r="376">
          <cell r="C376">
            <v>747</v>
          </cell>
          <cell r="D376" t="str">
            <v>QUICHA GRANDE</v>
          </cell>
          <cell r="E376" t="str">
            <v>I-1</v>
          </cell>
        </row>
        <row r="377">
          <cell r="C377">
            <v>672</v>
          </cell>
          <cell r="D377" t="str">
            <v>ANDAMARCA</v>
          </cell>
          <cell r="E377" t="str">
            <v>I-2</v>
          </cell>
        </row>
        <row r="378">
          <cell r="C378">
            <v>19790</v>
          </cell>
          <cell r="D378" t="str">
            <v>PUNCO</v>
          </cell>
          <cell r="E378" t="str">
            <v>I-1</v>
          </cell>
        </row>
        <row r="379">
          <cell r="C379">
            <v>19793</v>
          </cell>
          <cell r="D379" t="str">
            <v>HUANUCO</v>
          </cell>
          <cell r="E379" t="str">
            <v>I-1</v>
          </cell>
        </row>
        <row r="380">
          <cell r="C380">
            <v>673</v>
          </cell>
          <cell r="D380" t="str">
            <v>PUCACOCHA</v>
          </cell>
          <cell r="E380" t="str">
            <v>I-2</v>
          </cell>
        </row>
        <row r="381">
          <cell r="C381">
            <v>19794</v>
          </cell>
          <cell r="D381" t="str">
            <v>SAN FRANCISCO DE MACON</v>
          </cell>
          <cell r="E381" t="str">
            <v>I-1</v>
          </cell>
        </row>
        <row r="382">
          <cell r="C382">
            <v>676</v>
          </cell>
          <cell r="D382" t="str">
            <v>COCHAS</v>
          </cell>
          <cell r="E382" t="str">
            <v>I-2</v>
          </cell>
        </row>
        <row r="383">
          <cell r="C383">
            <v>19792</v>
          </cell>
          <cell r="D383" t="str">
            <v>ANDAS</v>
          </cell>
          <cell r="E383" t="str">
            <v>I-1</v>
          </cell>
        </row>
        <row r="384">
          <cell r="C384">
            <v>677</v>
          </cell>
          <cell r="D384" t="str">
            <v>PILCOLLAMA</v>
          </cell>
          <cell r="E384" t="str">
            <v>I-1</v>
          </cell>
        </row>
        <row r="385">
          <cell r="C385">
            <v>683</v>
          </cell>
          <cell r="D385" t="str">
            <v>PUQUIAN</v>
          </cell>
          <cell r="E385" t="str">
            <v>I-1</v>
          </cell>
        </row>
        <row r="386">
          <cell r="C386">
            <v>681</v>
          </cell>
          <cell r="D386" t="str">
            <v>POMAMANTA</v>
          </cell>
          <cell r="E386" t="str">
            <v>I-1</v>
          </cell>
        </row>
        <row r="387">
          <cell r="C387">
            <v>679</v>
          </cell>
          <cell r="D387" t="str">
            <v>CANCHAPALCA</v>
          </cell>
          <cell r="E387" t="str">
            <v>I-2</v>
          </cell>
        </row>
        <row r="388">
          <cell r="C388">
            <v>680</v>
          </cell>
          <cell r="D388" t="str">
            <v>RACRACALLA</v>
          </cell>
          <cell r="E388" t="str">
            <v>I-2</v>
          </cell>
        </row>
        <row r="389">
          <cell r="C389">
            <v>678</v>
          </cell>
          <cell r="D389" t="str">
            <v>COMAS</v>
          </cell>
          <cell r="E389" t="str">
            <v>I-3</v>
          </cell>
        </row>
        <row r="390">
          <cell r="C390">
            <v>682</v>
          </cell>
          <cell r="D390" t="str">
            <v>TALHUIS</v>
          </cell>
          <cell r="E390" t="str">
            <v>I-1</v>
          </cell>
        </row>
        <row r="391">
          <cell r="C391">
            <v>684</v>
          </cell>
          <cell r="D391" t="str">
            <v>RUNATULLO</v>
          </cell>
          <cell r="E391" t="str">
            <v>I-1</v>
          </cell>
        </row>
        <row r="392">
          <cell r="C392">
            <v>685</v>
          </cell>
          <cell r="D392" t="str">
            <v>HEROINAS TOLEDO</v>
          </cell>
          <cell r="E392" t="str">
            <v>I-1</v>
          </cell>
        </row>
        <row r="393">
          <cell r="C393">
            <v>686</v>
          </cell>
          <cell r="D393" t="str">
            <v>MARISCAL CASTILLA</v>
          </cell>
          <cell r="E393" t="str">
            <v>I-2</v>
          </cell>
        </row>
        <row r="394">
          <cell r="C394">
            <v>751</v>
          </cell>
          <cell r="D394" t="str">
            <v>ORCOTUNA</v>
          </cell>
          <cell r="E394" t="str">
            <v>I-3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úmen"/>
      <sheetName val="Detalle"/>
      <sheetName val="S0-12"/>
      <sheetName val="ANTIPOLIOMILITICA"/>
      <sheetName val="PENTAVALENTE"/>
      <sheetName val="ROTAVIRUS"/>
      <sheetName val="NEUMOCOCICA"/>
      <sheetName val="APO -20DOSIS"/>
      <sheetName val="RESUMEN"/>
    </sheetNames>
    <sheetDataSet>
      <sheetData sheetId="0" refreshError="1"/>
      <sheetData sheetId="1" refreshError="1"/>
      <sheetData sheetId="2" refreshError="1">
        <row r="3">
          <cell r="C3">
            <v>308</v>
          </cell>
          <cell r="D3" t="str">
            <v>HOSP DE APOYO LA  MERCED - Farm. Emerg.</v>
          </cell>
          <cell r="E3" t="str">
            <v>II-1</v>
          </cell>
          <cell r="F3">
            <v>531</v>
          </cell>
          <cell r="G3">
            <v>402</v>
          </cell>
          <cell r="H3">
            <v>1</v>
          </cell>
          <cell r="I3">
            <v>45</v>
          </cell>
          <cell r="J3">
            <v>90</v>
          </cell>
          <cell r="K3">
            <v>264</v>
          </cell>
          <cell r="L3">
            <v>2.9333333333333331</v>
          </cell>
          <cell r="M3">
            <v>90</v>
          </cell>
          <cell r="N3">
            <v>211</v>
          </cell>
          <cell r="O3">
            <v>2.3444444444444446</v>
          </cell>
          <cell r="P3">
            <v>45</v>
          </cell>
          <cell r="Q3">
            <v>60</v>
          </cell>
          <cell r="R3">
            <v>1</v>
          </cell>
          <cell r="S3">
            <v>90</v>
          </cell>
          <cell r="T3">
            <v>211</v>
          </cell>
          <cell r="U3">
            <v>2.3444444444444446</v>
          </cell>
          <cell r="V3">
            <v>135</v>
          </cell>
          <cell r="W3">
            <v>513</v>
          </cell>
          <cell r="X3">
            <v>3.8</v>
          </cell>
          <cell r="Y3">
            <v>0</v>
          </cell>
        </row>
        <row r="4">
          <cell r="C4">
            <v>310</v>
          </cell>
          <cell r="D4" t="str">
            <v>P.S. VILLA DORADA</v>
          </cell>
          <cell r="E4" t="str">
            <v>I-1</v>
          </cell>
          <cell r="F4">
            <v>2</v>
          </cell>
          <cell r="G4">
            <v>2</v>
          </cell>
          <cell r="H4">
            <v>1</v>
          </cell>
          <cell r="I4">
            <v>1</v>
          </cell>
          <cell r="J4">
            <v>2</v>
          </cell>
          <cell r="K4">
            <v>11</v>
          </cell>
          <cell r="L4">
            <v>5.5</v>
          </cell>
          <cell r="M4">
            <v>2</v>
          </cell>
          <cell r="N4">
            <v>8</v>
          </cell>
          <cell r="O4">
            <v>4</v>
          </cell>
          <cell r="P4">
            <v>1</v>
          </cell>
          <cell r="Q4">
            <v>3</v>
          </cell>
          <cell r="R4">
            <v>3</v>
          </cell>
          <cell r="S4">
            <v>2</v>
          </cell>
          <cell r="T4">
            <v>8</v>
          </cell>
          <cell r="U4">
            <v>4</v>
          </cell>
          <cell r="V4">
            <v>3</v>
          </cell>
          <cell r="W4">
            <v>7</v>
          </cell>
          <cell r="X4">
            <v>2.3333333333333335</v>
          </cell>
          <cell r="Y4">
            <v>0</v>
          </cell>
        </row>
        <row r="5">
          <cell r="C5">
            <v>318</v>
          </cell>
          <cell r="D5" t="str">
            <v>C.S. VILLA PERENE</v>
          </cell>
          <cell r="E5" t="str">
            <v>I-4</v>
          </cell>
          <cell r="F5">
            <v>180</v>
          </cell>
          <cell r="G5">
            <v>178</v>
          </cell>
          <cell r="H5">
            <v>1</v>
          </cell>
          <cell r="I5">
            <v>15</v>
          </cell>
          <cell r="J5">
            <v>30</v>
          </cell>
          <cell r="K5">
            <v>141</v>
          </cell>
          <cell r="L5">
            <v>4.7</v>
          </cell>
          <cell r="M5">
            <v>30</v>
          </cell>
          <cell r="N5">
            <v>128</v>
          </cell>
          <cell r="O5">
            <v>4.2666666666666666</v>
          </cell>
          <cell r="P5">
            <v>15</v>
          </cell>
          <cell r="Q5">
            <v>40</v>
          </cell>
          <cell r="R5">
            <v>2.6666666666666665</v>
          </cell>
          <cell r="S5">
            <v>30</v>
          </cell>
          <cell r="T5">
            <v>128</v>
          </cell>
          <cell r="U5">
            <v>4.2666666666666666</v>
          </cell>
          <cell r="V5">
            <v>45</v>
          </cell>
          <cell r="W5">
            <v>187</v>
          </cell>
          <cell r="X5">
            <v>4.1555555555555559</v>
          </cell>
          <cell r="Y5">
            <v>0</v>
          </cell>
        </row>
        <row r="6">
          <cell r="C6">
            <v>319</v>
          </cell>
          <cell r="D6" t="str">
            <v>P.S. BAJO MARANKIARI</v>
          </cell>
          <cell r="E6" t="str">
            <v>I-1</v>
          </cell>
          <cell r="F6">
            <v>48</v>
          </cell>
          <cell r="G6">
            <v>48</v>
          </cell>
          <cell r="H6">
            <v>1</v>
          </cell>
          <cell r="I6">
            <v>4</v>
          </cell>
          <cell r="J6">
            <v>8</v>
          </cell>
          <cell r="K6">
            <v>24</v>
          </cell>
          <cell r="L6">
            <v>3</v>
          </cell>
          <cell r="M6">
            <v>8</v>
          </cell>
          <cell r="N6">
            <v>24</v>
          </cell>
          <cell r="O6">
            <v>3</v>
          </cell>
          <cell r="P6">
            <v>4</v>
          </cell>
          <cell r="Q6">
            <v>4</v>
          </cell>
          <cell r="R6">
            <v>1</v>
          </cell>
          <cell r="S6">
            <v>8</v>
          </cell>
          <cell r="T6">
            <v>24</v>
          </cell>
          <cell r="U6">
            <v>3</v>
          </cell>
          <cell r="V6">
            <v>12</v>
          </cell>
          <cell r="W6">
            <v>49</v>
          </cell>
          <cell r="X6">
            <v>4.083333333333333</v>
          </cell>
          <cell r="Y6">
            <v>0</v>
          </cell>
        </row>
        <row r="7">
          <cell r="C7">
            <v>320</v>
          </cell>
          <cell r="D7" t="str">
            <v>C.S. PUERTO YURINAKI</v>
          </cell>
          <cell r="E7" t="str">
            <v>I-3</v>
          </cell>
          <cell r="F7">
            <v>59</v>
          </cell>
          <cell r="G7">
            <v>59</v>
          </cell>
          <cell r="H7">
            <v>1</v>
          </cell>
          <cell r="I7">
            <v>5</v>
          </cell>
          <cell r="J7">
            <v>10</v>
          </cell>
          <cell r="K7">
            <v>47</v>
          </cell>
          <cell r="L7">
            <v>4.7</v>
          </cell>
          <cell r="M7">
            <v>10</v>
          </cell>
          <cell r="N7">
            <v>30</v>
          </cell>
          <cell r="O7">
            <v>3</v>
          </cell>
          <cell r="P7">
            <v>5</v>
          </cell>
          <cell r="Q7">
            <v>7</v>
          </cell>
          <cell r="R7">
            <v>1</v>
          </cell>
          <cell r="S7">
            <v>10</v>
          </cell>
          <cell r="T7">
            <v>30</v>
          </cell>
          <cell r="U7">
            <v>3</v>
          </cell>
          <cell r="V7">
            <v>15</v>
          </cell>
          <cell r="W7">
            <v>74</v>
          </cell>
          <cell r="X7">
            <v>4.9333333333333336</v>
          </cell>
          <cell r="Y7">
            <v>0</v>
          </cell>
        </row>
        <row r="8">
          <cell r="C8">
            <v>321</v>
          </cell>
          <cell r="D8" t="str">
            <v>P.S. ALTO YURINAKI</v>
          </cell>
          <cell r="E8" t="str">
            <v>I-2</v>
          </cell>
          <cell r="F8">
            <v>19</v>
          </cell>
          <cell r="G8">
            <v>19</v>
          </cell>
          <cell r="H8">
            <v>1</v>
          </cell>
          <cell r="I8">
            <v>2</v>
          </cell>
          <cell r="J8">
            <v>4</v>
          </cell>
          <cell r="K8">
            <v>23</v>
          </cell>
          <cell r="L8">
            <v>5.75</v>
          </cell>
          <cell r="M8">
            <v>4</v>
          </cell>
          <cell r="N8">
            <v>13</v>
          </cell>
          <cell r="O8">
            <v>3.25</v>
          </cell>
          <cell r="P8">
            <v>2</v>
          </cell>
          <cell r="Q8">
            <v>3</v>
          </cell>
          <cell r="R8">
            <v>1</v>
          </cell>
          <cell r="S8">
            <v>4</v>
          </cell>
          <cell r="T8">
            <v>13</v>
          </cell>
          <cell r="U8">
            <v>3.25</v>
          </cell>
          <cell r="V8">
            <v>6</v>
          </cell>
          <cell r="W8">
            <v>14</v>
          </cell>
          <cell r="X8">
            <v>2.3333333333333335</v>
          </cell>
          <cell r="Y8">
            <v>0</v>
          </cell>
        </row>
        <row r="9">
          <cell r="C9">
            <v>322</v>
          </cell>
          <cell r="D9" t="str">
            <v>P.S. LIBERTAD TOTERANI</v>
          </cell>
          <cell r="E9" t="str">
            <v>I-1</v>
          </cell>
          <cell r="F9">
            <v>3</v>
          </cell>
          <cell r="G9">
            <v>3</v>
          </cell>
          <cell r="H9">
            <v>1</v>
          </cell>
          <cell r="I9">
            <v>1</v>
          </cell>
          <cell r="J9">
            <v>2</v>
          </cell>
          <cell r="K9">
            <v>15</v>
          </cell>
          <cell r="L9">
            <v>7.5</v>
          </cell>
          <cell r="M9">
            <v>2</v>
          </cell>
          <cell r="N9">
            <v>8</v>
          </cell>
          <cell r="O9">
            <v>4</v>
          </cell>
          <cell r="P9">
            <v>1</v>
          </cell>
          <cell r="Q9">
            <v>1</v>
          </cell>
          <cell r="R9">
            <v>1</v>
          </cell>
          <cell r="S9">
            <v>2</v>
          </cell>
          <cell r="T9">
            <v>8</v>
          </cell>
          <cell r="U9">
            <v>4</v>
          </cell>
          <cell r="V9">
            <v>3</v>
          </cell>
          <cell r="W9">
            <v>9</v>
          </cell>
          <cell r="X9">
            <v>3</v>
          </cell>
          <cell r="Y9">
            <v>0</v>
          </cell>
        </row>
        <row r="10">
          <cell r="C10">
            <v>323</v>
          </cell>
          <cell r="D10" t="str">
            <v>P.S. INCHATINGARI</v>
          </cell>
          <cell r="E10" t="str">
            <v>I-1</v>
          </cell>
          <cell r="F10">
            <v>11</v>
          </cell>
          <cell r="G10">
            <v>11</v>
          </cell>
          <cell r="H10">
            <v>1</v>
          </cell>
          <cell r="I10">
            <v>1</v>
          </cell>
          <cell r="J10">
            <v>2</v>
          </cell>
          <cell r="K10">
            <v>11</v>
          </cell>
          <cell r="L10">
            <v>5.5</v>
          </cell>
          <cell r="M10">
            <v>2</v>
          </cell>
          <cell r="N10">
            <v>6</v>
          </cell>
          <cell r="O10">
            <v>3</v>
          </cell>
          <cell r="P10">
            <v>1</v>
          </cell>
          <cell r="Q10">
            <v>1</v>
          </cell>
          <cell r="R10">
            <v>1</v>
          </cell>
          <cell r="S10">
            <v>2</v>
          </cell>
          <cell r="T10">
            <v>6</v>
          </cell>
          <cell r="U10">
            <v>3</v>
          </cell>
          <cell r="V10">
            <v>3</v>
          </cell>
          <cell r="W10">
            <v>10</v>
          </cell>
          <cell r="X10">
            <v>3.3333333333333335</v>
          </cell>
          <cell r="Y10">
            <v>0</v>
          </cell>
        </row>
        <row r="11">
          <cell r="C11">
            <v>324</v>
          </cell>
          <cell r="D11" t="str">
            <v>P.S. LOS ANGELES DE UBIRIKI</v>
          </cell>
          <cell r="E11" t="str">
            <v>I-2</v>
          </cell>
          <cell r="F11">
            <v>19</v>
          </cell>
          <cell r="G11">
            <v>19</v>
          </cell>
          <cell r="H11">
            <v>1</v>
          </cell>
          <cell r="I11">
            <v>2</v>
          </cell>
          <cell r="J11">
            <v>4</v>
          </cell>
          <cell r="K11">
            <v>38</v>
          </cell>
          <cell r="L11">
            <v>9.5</v>
          </cell>
          <cell r="M11">
            <v>4</v>
          </cell>
          <cell r="N11">
            <v>12</v>
          </cell>
          <cell r="O11">
            <v>3</v>
          </cell>
          <cell r="P11">
            <v>2</v>
          </cell>
          <cell r="Q11">
            <v>3</v>
          </cell>
          <cell r="R11">
            <v>1</v>
          </cell>
          <cell r="S11">
            <v>4</v>
          </cell>
          <cell r="T11">
            <v>12</v>
          </cell>
          <cell r="U11">
            <v>3</v>
          </cell>
          <cell r="V11">
            <v>6</v>
          </cell>
          <cell r="W11">
            <v>38</v>
          </cell>
          <cell r="X11">
            <v>6.333333333333333</v>
          </cell>
          <cell r="Y11">
            <v>0</v>
          </cell>
        </row>
        <row r="12">
          <cell r="C12">
            <v>325</v>
          </cell>
          <cell r="D12" t="str">
            <v>P.S. CENTRO POBLADO MENOR LA FLORIDA</v>
          </cell>
          <cell r="E12" t="str">
            <v>I-2</v>
          </cell>
          <cell r="F12">
            <v>21</v>
          </cell>
          <cell r="G12">
            <v>21</v>
          </cell>
          <cell r="H12">
            <v>1</v>
          </cell>
          <cell r="I12">
            <v>2</v>
          </cell>
          <cell r="J12">
            <v>4</v>
          </cell>
          <cell r="K12">
            <v>28</v>
          </cell>
          <cell r="L12">
            <v>7</v>
          </cell>
          <cell r="M12">
            <v>4</v>
          </cell>
          <cell r="N12">
            <v>12</v>
          </cell>
          <cell r="O12">
            <v>3</v>
          </cell>
          <cell r="P12">
            <v>2</v>
          </cell>
          <cell r="Q12">
            <v>2</v>
          </cell>
          <cell r="R12">
            <v>1</v>
          </cell>
          <cell r="S12">
            <v>4</v>
          </cell>
          <cell r="T12">
            <v>12</v>
          </cell>
          <cell r="U12">
            <v>3</v>
          </cell>
          <cell r="V12">
            <v>6</v>
          </cell>
          <cell r="W12">
            <v>19</v>
          </cell>
          <cell r="X12">
            <v>3.1666666666666665</v>
          </cell>
          <cell r="Y12">
            <v>0</v>
          </cell>
        </row>
        <row r="13">
          <cell r="C13">
            <v>326</v>
          </cell>
          <cell r="D13" t="str">
            <v>P.S. SANTA ROSA DE RIO AMARILLO</v>
          </cell>
          <cell r="E13" t="str">
            <v>I-1</v>
          </cell>
          <cell r="F13">
            <v>7</v>
          </cell>
          <cell r="G13">
            <v>7</v>
          </cell>
          <cell r="H13">
            <v>1</v>
          </cell>
          <cell r="I13">
            <v>1</v>
          </cell>
          <cell r="J13">
            <v>2</v>
          </cell>
          <cell r="K13">
            <v>9</v>
          </cell>
          <cell r="L13">
            <v>4.5</v>
          </cell>
          <cell r="M13">
            <v>2</v>
          </cell>
          <cell r="N13">
            <v>13</v>
          </cell>
          <cell r="O13">
            <v>6.5</v>
          </cell>
          <cell r="P13">
            <v>1</v>
          </cell>
          <cell r="Q13">
            <v>4</v>
          </cell>
          <cell r="R13">
            <v>4</v>
          </cell>
          <cell r="S13">
            <v>2</v>
          </cell>
          <cell r="T13">
            <v>13</v>
          </cell>
          <cell r="U13">
            <v>6.5</v>
          </cell>
          <cell r="V13">
            <v>3</v>
          </cell>
          <cell r="W13">
            <v>15</v>
          </cell>
          <cell r="X13">
            <v>5</v>
          </cell>
          <cell r="Y13">
            <v>0</v>
          </cell>
        </row>
        <row r="14">
          <cell r="C14">
            <v>327</v>
          </cell>
          <cell r="D14" t="str">
            <v>P.S. ALTO PUMPURIANI</v>
          </cell>
          <cell r="E14" t="str">
            <v>I-1</v>
          </cell>
          <cell r="F14">
            <v>9</v>
          </cell>
          <cell r="G14">
            <v>9</v>
          </cell>
          <cell r="H14">
            <v>1</v>
          </cell>
          <cell r="I14">
            <v>1</v>
          </cell>
          <cell r="J14">
            <v>2</v>
          </cell>
          <cell r="K14">
            <v>25</v>
          </cell>
          <cell r="L14">
            <v>12.5</v>
          </cell>
          <cell r="M14">
            <v>2</v>
          </cell>
          <cell r="N14">
            <v>16</v>
          </cell>
          <cell r="O14">
            <v>8</v>
          </cell>
          <cell r="P14">
            <v>1</v>
          </cell>
          <cell r="Q14">
            <v>1</v>
          </cell>
          <cell r="R14">
            <v>1</v>
          </cell>
          <cell r="S14">
            <v>2</v>
          </cell>
          <cell r="T14">
            <v>16</v>
          </cell>
          <cell r="U14">
            <v>8</v>
          </cell>
          <cell r="V14">
            <v>3</v>
          </cell>
          <cell r="W14">
            <v>10</v>
          </cell>
          <cell r="X14">
            <v>3.3333333333333335</v>
          </cell>
          <cell r="Y14">
            <v>0</v>
          </cell>
        </row>
        <row r="15">
          <cell r="C15">
            <v>328</v>
          </cell>
          <cell r="D15" t="str">
            <v>P.S. CHURINGAVENI</v>
          </cell>
          <cell r="E15" t="str">
            <v>I-1</v>
          </cell>
          <cell r="F15">
            <v>8</v>
          </cell>
          <cell r="G15">
            <v>8</v>
          </cell>
          <cell r="H15">
            <v>1</v>
          </cell>
          <cell r="I15">
            <v>1</v>
          </cell>
          <cell r="J15">
            <v>2</v>
          </cell>
          <cell r="K15">
            <v>11</v>
          </cell>
          <cell r="L15">
            <v>5.5</v>
          </cell>
          <cell r="M15">
            <v>2</v>
          </cell>
          <cell r="N15">
            <v>10</v>
          </cell>
          <cell r="O15">
            <v>5</v>
          </cell>
          <cell r="P15">
            <v>1</v>
          </cell>
          <cell r="Q15">
            <v>2</v>
          </cell>
          <cell r="R15">
            <v>2</v>
          </cell>
          <cell r="S15">
            <v>2</v>
          </cell>
          <cell r="T15">
            <v>10</v>
          </cell>
          <cell r="U15">
            <v>5</v>
          </cell>
          <cell r="V15">
            <v>3</v>
          </cell>
          <cell r="W15">
            <v>14</v>
          </cell>
          <cell r="X15">
            <v>4.666666666666667</v>
          </cell>
          <cell r="Y15">
            <v>0</v>
          </cell>
        </row>
        <row r="16">
          <cell r="C16">
            <v>329</v>
          </cell>
          <cell r="D16" t="str">
            <v>P.S. HUACAMAYO</v>
          </cell>
          <cell r="E16" t="str">
            <v>I-1</v>
          </cell>
          <cell r="F16">
            <v>23</v>
          </cell>
          <cell r="G16">
            <v>23</v>
          </cell>
          <cell r="H16">
            <v>1</v>
          </cell>
          <cell r="I16">
            <v>2</v>
          </cell>
          <cell r="J16">
            <v>4</v>
          </cell>
          <cell r="K16">
            <v>24</v>
          </cell>
          <cell r="L16">
            <v>6</v>
          </cell>
          <cell r="M16">
            <v>4</v>
          </cell>
          <cell r="N16">
            <v>11</v>
          </cell>
          <cell r="O16">
            <v>2.75</v>
          </cell>
          <cell r="P16">
            <v>2</v>
          </cell>
          <cell r="Q16">
            <v>2</v>
          </cell>
          <cell r="R16">
            <v>1</v>
          </cell>
          <cell r="S16">
            <v>4</v>
          </cell>
          <cell r="T16">
            <v>11</v>
          </cell>
          <cell r="U16">
            <v>2.75</v>
          </cell>
          <cell r="V16">
            <v>6</v>
          </cell>
          <cell r="W16">
            <v>29</v>
          </cell>
          <cell r="X16">
            <v>4.833333333333333</v>
          </cell>
          <cell r="Y16">
            <v>0</v>
          </cell>
        </row>
        <row r="17">
          <cell r="C17">
            <v>330</v>
          </cell>
          <cell r="D17" t="str">
            <v>P.S. SAN FERNANDO DE KIVINAKI</v>
          </cell>
          <cell r="E17" t="str">
            <v>I-3</v>
          </cell>
          <cell r="F17">
            <v>47</v>
          </cell>
          <cell r="G17">
            <v>47</v>
          </cell>
          <cell r="H17">
            <v>1</v>
          </cell>
          <cell r="I17">
            <v>4</v>
          </cell>
          <cell r="J17">
            <v>8</v>
          </cell>
          <cell r="K17">
            <v>29</v>
          </cell>
          <cell r="L17">
            <v>3.625</v>
          </cell>
          <cell r="M17">
            <v>8</v>
          </cell>
          <cell r="N17">
            <v>29</v>
          </cell>
          <cell r="O17">
            <v>3.625</v>
          </cell>
          <cell r="P17">
            <v>4</v>
          </cell>
          <cell r="Q17">
            <v>7</v>
          </cell>
          <cell r="R17">
            <v>1</v>
          </cell>
          <cell r="S17">
            <v>8</v>
          </cell>
          <cell r="T17">
            <v>29</v>
          </cell>
          <cell r="U17">
            <v>3.625</v>
          </cell>
          <cell r="V17">
            <v>12</v>
          </cell>
          <cell r="W17">
            <v>49</v>
          </cell>
          <cell r="X17">
            <v>4.083333333333333</v>
          </cell>
          <cell r="Y17">
            <v>0</v>
          </cell>
        </row>
        <row r="18">
          <cell r="C18">
            <v>331</v>
          </cell>
          <cell r="D18" t="str">
            <v>P.S. LOS ANGELES TOTERANI</v>
          </cell>
          <cell r="E18" t="str">
            <v>I-2</v>
          </cell>
          <cell r="F18">
            <v>6</v>
          </cell>
          <cell r="G18">
            <v>6</v>
          </cell>
          <cell r="H18">
            <v>1</v>
          </cell>
          <cell r="I18">
            <v>1</v>
          </cell>
          <cell r="J18">
            <v>2</v>
          </cell>
          <cell r="K18">
            <v>7</v>
          </cell>
          <cell r="L18">
            <v>3.5</v>
          </cell>
          <cell r="M18">
            <v>2</v>
          </cell>
          <cell r="N18">
            <v>5</v>
          </cell>
          <cell r="O18">
            <v>2.5</v>
          </cell>
          <cell r="P18">
            <v>1</v>
          </cell>
          <cell r="Q18">
            <v>1</v>
          </cell>
          <cell r="R18">
            <v>1</v>
          </cell>
          <cell r="S18">
            <v>2</v>
          </cell>
          <cell r="T18">
            <v>5</v>
          </cell>
          <cell r="U18">
            <v>2.5</v>
          </cell>
          <cell r="V18">
            <v>3</v>
          </cell>
          <cell r="W18">
            <v>9</v>
          </cell>
          <cell r="X18">
            <v>3</v>
          </cell>
          <cell r="Y18">
            <v>0</v>
          </cell>
        </row>
        <row r="19">
          <cell r="C19">
            <v>332</v>
          </cell>
          <cell r="D19" t="str">
            <v>P.S. ALTO SAN JUAN</v>
          </cell>
          <cell r="E19" t="str">
            <v>I-1</v>
          </cell>
          <cell r="F19">
            <v>16</v>
          </cell>
          <cell r="G19">
            <v>16</v>
          </cell>
          <cell r="H19">
            <v>1</v>
          </cell>
          <cell r="I19">
            <v>2</v>
          </cell>
          <cell r="J19">
            <v>4</v>
          </cell>
          <cell r="K19">
            <v>8</v>
          </cell>
          <cell r="L19">
            <v>2</v>
          </cell>
          <cell r="M19">
            <v>4</v>
          </cell>
          <cell r="N19">
            <v>8</v>
          </cell>
          <cell r="O19">
            <v>2</v>
          </cell>
          <cell r="P19">
            <v>2</v>
          </cell>
          <cell r="Q19">
            <v>3</v>
          </cell>
          <cell r="R19">
            <v>1</v>
          </cell>
          <cell r="S19">
            <v>4</v>
          </cell>
          <cell r="T19">
            <v>8</v>
          </cell>
          <cell r="U19">
            <v>2</v>
          </cell>
          <cell r="V19">
            <v>6</v>
          </cell>
          <cell r="W19">
            <v>10</v>
          </cell>
          <cell r="X19">
            <v>1.6666666666666667</v>
          </cell>
          <cell r="Y19">
            <v>0</v>
          </cell>
        </row>
        <row r="20">
          <cell r="C20">
            <v>333</v>
          </cell>
          <cell r="D20" t="str">
            <v>P.S. CENTRO TOTERANI</v>
          </cell>
          <cell r="E20" t="str">
            <v>I-1</v>
          </cell>
          <cell r="F20">
            <v>3</v>
          </cell>
          <cell r="G20">
            <v>3</v>
          </cell>
          <cell r="H20">
            <v>1</v>
          </cell>
          <cell r="I20">
            <v>1</v>
          </cell>
          <cell r="J20">
            <v>2</v>
          </cell>
          <cell r="K20">
            <v>6</v>
          </cell>
          <cell r="L20">
            <v>3</v>
          </cell>
          <cell r="M20">
            <v>2</v>
          </cell>
          <cell r="N20">
            <v>6</v>
          </cell>
          <cell r="O20">
            <v>3</v>
          </cell>
          <cell r="P20">
            <v>1</v>
          </cell>
          <cell r="Q20">
            <v>3</v>
          </cell>
          <cell r="R20">
            <v>3</v>
          </cell>
          <cell r="S20">
            <v>2</v>
          </cell>
          <cell r="T20">
            <v>6</v>
          </cell>
          <cell r="U20">
            <v>3</v>
          </cell>
          <cell r="V20">
            <v>3</v>
          </cell>
          <cell r="W20">
            <v>5</v>
          </cell>
          <cell r="X20">
            <v>1.6666666666666667</v>
          </cell>
          <cell r="Y20">
            <v>0</v>
          </cell>
        </row>
        <row r="21">
          <cell r="C21">
            <v>334</v>
          </cell>
          <cell r="D21" t="str">
            <v>P.S. STA ROSA DE CAMONASHARI</v>
          </cell>
          <cell r="E21" t="str">
            <v>I-1</v>
          </cell>
          <cell r="F21">
            <v>10</v>
          </cell>
          <cell r="G21">
            <v>10</v>
          </cell>
          <cell r="H21">
            <v>1</v>
          </cell>
          <cell r="I21">
            <v>1</v>
          </cell>
          <cell r="J21">
            <v>2</v>
          </cell>
          <cell r="K21">
            <v>15</v>
          </cell>
          <cell r="L21">
            <v>7.5</v>
          </cell>
          <cell r="M21">
            <v>2</v>
          </cell>
          <cell r="N21">
            <v>15</v>
          </cell>
          <cell r="O21">
            <v>7.5</v>
          </cell>
          <cell r="P21">
            <v>1</v>
          </cell>
          <cell r="Q21">
            <v>2</v>
          </cell>
          <cell r="R21">
            <v>2</v>
          </cell>
          <cell r="S21">
            <v>2</v>
          </cell>
          <cell r="T21">
            <v>15</v>
          </cell>
          <cell r="U21">
            <v>7.5</v>
          </cell>
          <cell r="V21">
            <v>3</v>
          </cell>
          <cell r="W21">
            <v>26</v>
          </cell>
          <cell r="X21">
            <v>8.6666666666666661</v>
          </cell>
          <cell r="Y21">
            <v>0</v>
          </cell>
        </row>
        <row r="22">
          <cell r="C22">
            <v>335</v>
          </cell>
          <cell r="D22" t="str">
            <v>P.S. ZONA PATRIA</v>
          </cell>
          <cell r="E22" t="str">
            <v>I-1</v>
          </cell>
          <cell r="F22">
            <v>24</v>
          </cell>
          <cell r="G22">
            <v>24</v>
          </cell>
          <cell r="H22">
            <v>1</v>
          </cell>
          <cell r="I22">
            <v>1</v>
          </cell>
          <cell r="J22">
            <v>2</v>
          </cell>
          <cell r="K22">
            <v>12</v>
          </cell>
          <cell r="L22">
            <v>6</v>
          </cell>
          <cell r="M22">
            <v>2</v>
          </cell>
          <cell r="N22">
            <v>12</v>
          </cell>
          <cell r="O22">
            <v>6</v>
          </cell>
          <cell r="P22">
            <v>1</v>
          </cell>
          <cell r="Q22">
            <v>2</v>
          </cell>
          <cell r="R22">
            <v>2</v>
          </cell>
          <cell r="S22">
            <v>2</v>
          </cell>
          <cell r="T22">
            <v>12</v>
          </cell>
          <cell r="U22">
            <v>6</v>
          </cell>
          <cell r="V22">
            <v>3</v>
          </cell>
          <cell r="W22">
            <v>18</v>
          </cell>
          <cell r="X22">
            <v>6</v>
          </cell>
          <cell r="Y22">
            <v>0</v>
          </cell>
        </row>
        <row r="23">
          <cell r="C23">
            <v>336</v>
          </cell>
          <cell r="D23" t="str">
            <v>P.S. ALTO YAPAZ</v>
          </cell>
          <cell r="E23" t="str">
            <v>I-1</v>
          </cell>
          <cell r="F23">
            <v>8</v>
          </cell>
          <cell r="G23">
            <v>8</v>
          </cell>
          <cell r="H23">
            <v>1</v>
          </cell>
          <cell r="I23">
            <v>1</v>
          </cell>
          <cell r="J23">
            <v>2</v>
          </cell>
          <cell r="K23">
            <v>11</v>
          </cell>
          <cell r="L23">
            <v>5.5</v>
          </cell>
          <cell r="M23">
            <v>2</v>
          </cell>
          <cell r="N23">
            <v>6</v>
          </cell>
          <cell r="O23">
            <v>3</v>
          </cell>
          <cell r="P23">
            <v>1</v>
          </cell>
          <cell r="Q23">
            <v>2</v>
          </cell>
          <cell r="R23">
            <v>2</v>
          </cell>
          <cell r="S23">
            <v>2</v>
          </cell>
          <cell r="T23">
            <v>6</v>
          </cell>
          <cell r="U23">
            <v>3</v>
          </cell>
          <cell r="V23">
            <v>3</v>
          </cell>
          <cell r="W23">
            <v>7</v>
          </cell>
          <cell r="X23">
            <v>2.3333333333333335</v>
          </cell>
          <cell r="Y23">
            <v>0</v>
          </cell>
        </row>
        <row r="24">
          <cell r="C24">
            <v>6737</v>
          </cell>
          <cell r="D24" t="str">
            <v>P.S. JOSE OLAYA</v>
          </cell>
          <cell r="E24" t="str">
            <v>I-1</v>
          </cell>
          <cell r="F24">
            <v>10</v>
          </cell>
          <cell r="G24">
            <v>10</v>
          </cell>
          <cell r="H24">
            <v>1</v>
          </cell>
          <cell r="I24">
            <v>1</v>
          </cell>
          <cell r="J24">
            <v>2</v>
          </cell>
          <cell r="K24">
            <v>16</v>
          </cell>
          <cell r="L24">
            <v>8</v>
          </cell>
          <cell r="M24">
            <v>2</v>
          </cell>
          <cell r="N24">
            <v>16</v>
          </cell>
          <cell r="O24">
            <v>8</v>
          </cell>
          <cell r="P24">
            <v>1</v>
          </cell>
          <cell r="Q24">
            <v>2</v>
          </cell>
          <cell r="R24">
            <v>2</v>
          </cell>
          <cell r="S24">
            <v>2</v>
          </cell>
          <cell r="T24">
            <v>16</v>
          </cell>
          <cell r="U24">
            <v>8</v>
          </cell>
          <cell r="V24">
            <v>3</v>
          </cell>
          <cell r="W24">
            <v>15</v>
          </cell>
          <cell r="X24">
            <v>5</v>
          </cell>
          <cell r="Y24">
            <v>0</v>
          </cell>
        </row>
        <row r="25">
          <cell r="C25">
            <v>7319</v>
          </cell>
          <cell r="D25" t="str">
            <v>P.S. SANTA ROSA TOTERANI</v>
          </cell>
          <cell r="E25" t="str">
            <v>I-1</v>
          </cell>
          <cell r="F25">
            <v>5</v>
          </cell>
          <cell r="G25">
            <v>5</v>
          </cell>
          <cell r="H25">
            <v>1</v>
          </cell>
          <cell r="I25">
            <v>1</v>
          </cell>
          <cell r="J25">
            <v>2</v>
          </cell>
          <cell r="K25">
            <v>17</v>
          </cell>
          <cell r="L25">
            <v>8.5</v>
          </cell>
          <cell r="M25">
            <v>2</v>
          </cell>
          <cell r="N25">
            <v>11</v>
          </cell>
          <cell r="O25">
            <v>5.5</v>
          </cell>
          <cell r="P25">
            <v>1</v>
          </cell>
          <cell r="Q25">
            <v>6</v>
          </cell>
          <cell r="R25">
            <v>6</v>
          </cell>
          <cell r="S25">
            <v>2</v>
          </cell>
          <cell r="T25">
            <v>11</v>
          </cell>
          <cell r="U25">
            <v>5.5</v>
          </cell>
          <cell r="V25">
            <v>3</v>
          </cell>
          <cell r="W25">
            <v>14</v>
          </cell>
          <cell r="X25">
            <v>4.666666666666667</v>
          </cell>
          <cell r="Y25">
            <v>0</v>
          </cell>
        </row>
        <row r="26">
          <cell r="C26">
            <v>7362</v>
          </cell>
          <cell r="D26" t="str">
            <v>P.S. UNION PUCUSANI</v>
          </cell>
          <cell r="E26" t="str">
            <v>I-1</v>
          </cell>
          <cell r="F26">
            <v>8</v>
          </cell>
          <cell r="G26">
            <v>8</v>
          </cell>
          <cell r="H26">
            <v>1</v>
          </cell>
          <cell r="I26">
            <v>1</v>
          </cell>
          <cell r="J26">
            <v>2</v>
          </cell>
          <cell r="K26">
            <v>4</v>
          </cell>
          <cell r="L26">
            <v>2</v>
          </cell>
          <cell r="M26">
            <v>2</v>
          </cell>
          <cell r="N26">
            <v>4</v>
          </cell>
          <cell r="O26">
            <v>2</v>
          </cell>
          <cell r="P26">
            <v>1</v>
          </cell>
          <cell r="Q26">
            <v>4</v>
          </cell>
          <cell r="R26">
            <v>4</v>
          </cell>
          <cell r="S26">
            <v>2</v>
          </cell>
          <cell r="T26">
            <v>4</v>
          </cell>
          <cell r="U26">
            <v>2</v>
          </cell>
          <cell r="V26">
            <v>3</v>
          </cell>
          <cell r="W26">
            <v>9</v>
          </cell>
          <cell r="X26">
            <v>3</v>
          </cell>
          <cell r="Y26">
            <v>0</v>
          </cell>
        </row>
        <row r="27">
          <cell r="C27">
            <v>14384</v>
          </cell>
          <cell r="D27" t="str">
            <v>P.S. JOSE GALVEZ</v>
          </cell>
          <cell r="E27" t="str">
            <v>I-1</v>
          </cell>
          <cell r="F27">
            <v>27</v>
          </cell>
          <cell r="G27">
            <v>27</v>
          </cell>
          <cell r="H27">
            <v>1</v>
          </cell>
          <cell r="I27">
            <v>3</v>
          </cell>
          <cell r="J27">
            <v>6</v>
          </cell>
          <cell r="K27">
            <v>13</v>
          </cell>
          <cell r="L27">
            <v>2.1666666666666665</v>
          </cell>
          <cell r="M27">
            <v>6</v>
          </cell>
          <cell r="N27">
            <v>17</v>
          </cell>
          <cell r="O27">
            <v>2.8333333333333335</v>
          </cell>
          <cell r="P27">
            <v>3</v>
          </cell>
          <cell r="Q27">
            <v>2</v>
          </cell>
          <cell r="R27">
            <v>1</v>
          </cell>
          <cell r="S27">
            <v>6</v>
          </cell>
          <cell r="T27">
            <v>17</v>
          </cell>
          <cell r="U27">
            <v>2.8333333333333335</v>
          </cell>
          <cell r="V27">
            <v>9</v>
          </cell>
          <cell r="W27">
            <v>22</v>
          </cell>
          <cell r="X27">
            <v>2.4444444444444446</v>
          </cell>
          <cell r="Y27">
            <v>0</v>
          </cell>
        </row>
        <row r="28">
          <cell r="C28">
            <v>14385</v>
          </cell>
          <cell r="D28" t="str">
            <v>P.S. MARISCAL CACERES</v>
          </cell>
          <cell r="E28" t="str">
            <v>I-1</v>
          </cell>
          <cell r="F28">
            <v>7</v>
          </cell>
          <cell r="G28">
            <v>7</v>
          </cell>
          <cell r="H28">
            <v>1</v>
          </cell>
          <cell r="I28">
            <v>1</v>
          </cell>
          <cell r="J28">
            <v>2</v>
          </cell>
          <cell r="K28">
            <v>12</v>
          </cell>
          <cell r="L28">
            <v>6</v>
          </cell>
          <cell r="M28">
            <v>2</v>
          </cell>
          <cell r="N28">
            <v>5</v>
          </cell>
          <cell r="O28">
            <v>2.5</v>
          </cell>
          <cell r="P28">
            <v>1</v>
          </cell>
          <cell r="Q28">
            <v>1</v>
          </cell>
          <cell r="R28">
            <v>1</v>
          </cell>
          <cell r="S28">
            <v>2</v>
          </cell>
          <cell r="T28">
            <v>5</v>
          </cell>
          <cell r="U28">
            <v>2.5</v>
          </cell>
          <cell r="V28">
            <v>3</v>
          </cell>
          <cell r="W28">
            <v>9</v>
          </cell>
          <cell r="X28">
            <v>3</v>
          </cell>
          <cell r="Y28">
            <v>0</v>
          </cell>
        </row>
        <row r="29">
          <cell r="C29">
            <v>311</v>
          </cell>
          <cell r="D29" t="str">
            <v>P.S. VILLA PROGRESO</v>
          </cell>
          <cell r="E29" t="str">
            <v>I-2</v>
          </cell>
          <cell r="F29">
            <v>13</v>
          </cell>
          <cell r="G29">
            <v>13</v>
          </cell>
          <cell r="H29">
            <v>1</v>
          </cell>
          <cell r="I29">
            <v>2</v>
          </cell>
          <cell r="J29">
            <v>4</v>
          </cell>
          <cell r="K29">
            <v>17</v>
          </cell>
          <cell r="L29">
            <v>4.25</v>
          </cell>
          <cell r="M29">
            <v>4</v>
          </cell>
          <cell r="N29">
            <v>8</v>
          </cell>
          <cell r="O29">
            <v>2</v>
          </cell>
          <cell r="P29">
            <v>2</v>
          </cell>
          <cell r="Q29">
            <v>2</v>
          </cell>
          <cell r="R29">
            <v>1</v>
          </cell>
          <cell r="S29">
            <v>4</v>
          </cell>
          <cell r="T29">
            <v>8</v>
          </cell>
          <cell r="U29">
            <v>2</v>
          </cell>
          <cell r="V29">
            <v>6</v>
          </cell>
          <cell r="W29">
            <v>35</v>
          </cell>
          <cell r="X29">
            <v>5.833333333333333</v>
          </cell>
          <cell r="Y29">
            <v>0</v>
          </cell>
        </row>
        <row r="30">
          <cell r="C30">
            <v>312</v>
          </cell>
          <cell r="D30" t="str">
            <v>P.S. PUEBLO PARDO</v>
          </cell>
          <cell r="E30" t="str">
            <v>I-1</v>
          </cell>
          <cell r="F30">
            <v>4</v>
          </cell>
          <cell r="G30">
            <v>4</v>
          </cell>
          <cell r="H30">
            <v>1</v>
          </cell>
          <cell r="I30">
            <v>1</v>
          </cell>
          <cell r="J30">
            <v>2</v>
          </cell>
          <cell r="K30">
            <v>5</v>
          </cell>
          <cell r="L30">
            <v>2.5</v>
          </cell>
          <cell r="M30">
            <v>2</v>
          </cell>
          <cell r="N30">
            <v>5</v>
          </cell>
          <cell r="O30">
            <v>2.5</v>
          </cell>
          <cell r="P30">
            <v>1</v>
          </cell>
          <cell r="Q30">
            <v>3</v>
          </cell>
          <cell r="R30">
            <v>3</v>
          </cell>
          <cell r="S30">
            <v>2</v>
          </cell>
          <cell r="T30">
            <v>5</v>
          </cell>
          <cell r="U30">
            <v>2.5</v>
          </cell>
          <cell r="V30">
            <v>3</v>
          </cell>
          <cell r="W30">
            <v>5</v>
          </cell>
          <cell r="X30">
            <v>1.6666666666666667</v>
          </cell>
          <cell r="Y30">
            <v>0</v>
          </cell>
        </row>
        <row r="31">
          <cell r="C31">
            <v>314</v>
          </cell>
          <cell r="D31" t="str">
            <v>C.S. SAN LUIS DE SHUARO</v>
          </cell>
          <cell r="E31" t="str">
            <v>I-3</v>
          </cell>
          <cell r="F31">
            <v>41</v>
          </cell>
          <cell r="G31">
            <v>41</v>
          </cell>
          <cell r="H31">
            <v>1</v>
          </cell>
          <cell r="I31">
            <v>4</v>
          </cell>
          <cell r="J31">
            <v>8</v>
          </cell>
          <cell r="K31">
            <v>49</v>
          </cell>
          <cell r="L31">
            <v>6.125</v>
          </cell>
          <cell r="M31">
            <v>8</v>
          </cell>
          <cell r="N31">
            <v>45</v>
          </cell>
          <cell r="O31">
            <v>5.625</v>
          </cell>
          <cell r="P31">
            <v>4</v>
          </cell>
          <cell r="Q31">
            <v>8</v>
          </cell>
          <cell r="R31">
            <v>2</v>
          </cell>
          <cell r="S31">
            <v>8</v>
          </cell>
          <cell r="T31">
            <v>45</v>
          </cell>
          <cell r="U31">
            <v>5.625</v>
          </cell>
          <cell r="V31">
            <v>12</v>
          </cell>
          <cell r="W31">
            <v>56</v>
          </cell>
          <cell r="X31">
            <v>4.666666666666667</v>
          </cell>
          <cell r="Y31">
            <v>0</v>
          </cell>
        </row>
        <row r="32">
          <cell r="C32">
            <v>315</v>
          </cell>
          <cell r="D32" t="str">
            <v>P.S. SANCHIRIO PALOMAR</v>
          </cell>
          <cell r="E32" t="str">
            <v>I-3</v>
          </cell>
          <cell r="F32">
            <v>26</v>
          </cell>
          <cell r="G32">
            <v>26</v>
          </cell>
          <cell r="H32">
            <v>1</v>
          </cell>
          <cell r="I32">
            <v>3</v>
          </cell>
          <cell r="J32">
            <v>6</v>
          </cell>
          <cell r="K32">
            <v>51</v>
          </cell>
          <cell r="L32">
            <v>8.5</v>
          </cell>
          <cell r="M32">
            <v>6</v>
          </cell>
          <cell r="N32">
            <v>23</v>
          </cell>
          <cell r="O32">
            <v>3.8333333333333335</v>
          </cell>
          <cell r="P32">
            <v>3</v>
          </cell>
          <cell r="Q32">
            <v>4</v>
          </cell>
          <cell r="R32">
            <v>1</v>
          </cell>
          <cell r="S32">
            <v>6</v>
          </cell>
          <cell r="T32">
            <v>23</v>
          </cell>
          <cell r="U32">
            <v>3.8333333333333335</v>
          </cell>
          <cell r="V32">
            <v>9</v>
          </cell>
          <cell r="W32">
            <v>40</v>
          </cell>
          <cell r="X32">
            <v>4.4444444444444446</v>
          </cell>
          <cell r="Y32">
            <v>0</v>
          </cell>
        </row>
        <row r="33">
          <cell r="C33">
            <v>316</v>
          </cell>
          <cell r="D33" t="str">
            <v>P.S. SANTA HERMINIA BAJA</v>
          </cell>
          <cell r="E33" t="str">
            <v>I-1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  <cell r="J33">
            <v>2</v>
          </cell>
          <cell r="K33">
            <v>12</v>
          </cell>
          <cell r="L33">
            <v>6</v>
          </cell>
          <cell r="M33">
            <v>2</v>
          </cell>
          <cell r="N33">
            <v>8</v>
          </cell>
          <cell r="O33">
            <v>4</v>
          </cell>
          <cell r="P33">
            <v>1</v>
          </cell>
          <cell r="Q33">
            <v>4</v>
          </cell>
          <cell r="R33">
            <v>4</v>
          </cell>
          <cell r="S33">
            <v>2</v>
          </cell>
          <cell r="T33">
            <v>8</v>
          </cell>
          <cell r="U33">
            <v>4</v>
          </cell>
          <cell r="V33">
            <v>3</v>
          </cell>
          <cell r="W33">
            <v>20</v>
          </cell>
          <cell r="X33">
            <v>6.666666666666667</v>
          </cell>
          <cell r="Y33">
            <v>0</v>
          </cell>
        </row>
        <row r="34">
          <cell r="C34">
            <v>317</v>
          </cell>
          <cell r="D34" t="str">
            <v>P.S. RAYMONDI</v>
          </cell>
          <cell r="E34" t="str">
            <v>I-1</v>
          </cell>
          <cell r="F34">
            <v>16</v>
          </cell>
          <cell r="G34">
            <v>16</v>
          </cell>
          <cell r="H34">
            <v>1</v>
          </cell>
          <cell r="I34">
            <v>2</v>
          </cell>
          <cell r="J34">
            <v>4</v>
          </cell>
          <cell r="K34">
            <v>12</v>
          </cell>
          <cell r="L34">
            <v>3</v>
          </cell>
          <cell r="M34">
            <v>4</v>
          </cell>
          <cell r="N34">
            <v>7</v>
          </cell>
          <cell r="O34">
            <v>1.75</v>
          </cell>
          <cell r="P34">
            <v>2</v>
          </cell>
          <cell r="Q34">
            <v>2</v>
          </cell>
          <cell r="R34">
            <v>1</v>
          </cell>
          <cell r="S34">
            <v>4</v>
          </cell>
          <cell r="T34">
            <v>7</v>
          </cell>
          <cell r="U34">
            <v>1.75</v>
          </cell>
          <cell r="V34">
            <v>6</v>
          </cell>
          <cell r="W34">
            <v>8</v>
          </cell>
          <cell r="X34">
            <v>1.3333333333333333</v>
          </cell>
          <cell r="Y34">
            <v>0</v>
          </cell>
        </row>
        <row r="35">
          <cell r="C35">
            <v>354</v>
          </cell>
          <cell r="D35" t="str">
            <v>C.S. SAN RAMON</v>
          </cell>
          <cell r="E35" t="str">
            <v>I-4</v>
          </cell>
          <cell r="F35">
            <v>327</v>
          </cell>
          <cell r="G35">
            <v>319</v>
          </cell>
          <cell r="H35">
            <v>1</v>
          </cell>
          <cell r="I35">
            <v>28</v>
          </cell>
          <cell r="J35">
            <v>56</v>
          </cell>
          <cell r="K35">
            <v>136</v>
          </cell>
          <cell r="L35">
            <v>2.4285714285714284</v>
          </cell>
          <cell r="M35">
            <v>56</v>
          </cell>
          <cell r="N35">
            <v>85</v>
          </cell>
          <cell r="O35">
            <v>1.5178571428571428</v>
          </cell>
          <cell r="P35">
            <v>28</v>
          </cell>
          <cell r="Q35">
            <v>46</v>
          </cell>
          <cell r="R35">
            <v>1</v>
          </cell>
          <cell r="S35">
            <v>56</v>
          </cell>
          <cell r="T35">
            <v>85</v>
          </cell>
          <cell r="U35">
            <v>1.5178571428571428</v>
          </cell>
          <cell r="V35">
            <v>84</v>
          </cell>
          <cell r="W35">
            <v>228</v>
          </cell>
          <cell r="X35">
            <v>2.7142857142857144</v>
          </cell>
          <cell r="Y35">
            <v>0</v>
          </cell>
        </row>
        <row r="36">
          <cell r="C36">
            <v>355</v>
          </cell>
          <cell r="D36" t="str">
            <v>P.S. NARANJAL</v>
          </cell>
          <cell r="E36" t="str">
            <v>I-1</v>
          </cell>
          <cell r="F36">
            <v>13</v>
          </cell>
          <cell r="G36">
            <v>12</v>
          </cell>
          <cell r="H36">
            <v>1</v>
          </cell>
          <cell r="I36">
            <v>2</v>
          </cell>
          <cell r="J36">
            <v>4</v>
          </cell>
          <cell r="K36">
            <v>9</v>
          </cell>
          <cell r="L36">
            <v>2.25</v>
          </cell>
          <cell r="M36">
            <v>4</v>
          </cell>
          <cell r="N36">
            <v>13</v>
          </cell>
          <cell r="O36">
            <v>3.25</v>
          </cell>
          <cell r="P36">
            <v>2</v>
          </cell>
          <cell r="Q36">
            <v>4</v>
          </cell>
          <cell r="R36">
            <v>1</v>
          </cell>
          <cell r="S36">
            <v>4</v>
          </cell>
          <cell r="T36">
            <v>13</v>
          </cell>
          <cell r="U36">
            <v>3.25</v>
          </cell>
          <cell r="V36">
            <v>6</v>
          </cell>
          <cell r="W36">
            <v>25</v>
          </cell>
          <cell r="X36">
            <v>4.166666666666667</v>
          </cell>
          <cell r="Y36">
            <v>0</v>
          </cell>
        </row>
        <row r="37">
          <cell r="C37">
            <v>356</v>
          </cell>
          <cell r="D37" t="str">
            <v>P.S. LA ESPERANZA</v>
          </cell>
          <cell r="E37" t="str">
            <v>I-1</v>
          </cell>
          <cell r="F37">
            <v>27</v>
          </cell>
          <cell r="G37">
            <v>26</v>
          </cell>
          <cell r="H37">
            <v>1</v>
          </cell>
          <cell r="I37">
            <v>3</v>
          </cell>
          <cell r="J37">
            <v>6</v>
          </cell>
          <cell r="K37">
            <v>9</v>
          </cell>
          <cell r="L37">
            <v>1.5</v>
          </cell>
          <cell r="M37">
            <v>6</v>
          </cell>
          <cell r="N37">
            <v>11</v>
          </cell>
          <cell r="O37">
            <v>1.8333333333333333</v>
          </cell>
          <cell r="P37">
            <v>3</v>
          </cell>
          <cell r="Q37">
            <v>3</v>
          </cell>
          <cell r="R37">
            <v>1</v>
          </cell>
          <cell r="S37">
            <v>6</v>
          </cell>
          <cell r="T37">
            <v>11</v>
          </cell>
          <cell r="U37">
            <v>1.8333333333333333</v>
          </cell>
          <cell r="V37">
            <v>9</v>
          </cell>
          <cell r="W37">
            <v>8</v>
          </cell>
          <cell r="X37">
            <v>0.88888888888888884</v>
          </cell>
          <cell r="Y37" t="str">
            <v>NO</v>
          </cell>
        </row>
        <row r="38">
          <cell r="C38">
            <v>357</v>
          </cell>
          <cell r="D38" t="str">
            <v>P.S. PEDREGAL</v>
          </cell>
          <cell r="E38" t="str">
            <v>I-1</v>
          </cell>
          <cell r="F38">
            <v>15</v>
          </cell>
          <cell r="G38">
            <v>15</v>
          </cell>
          <cell r="H38">
            <v>1</v>
          </cell>
          <cell r="I38">
            <v>2</v>
          </cell>
          <cell r="J38">
            <v>4</v>
          </cell>
          <cell r="K38">
            <v>11</v>
          </cell>
          <cell r="L38">
            <v>2.75</v>
          </cell>
          <cell r="M38">
            <v>4</v>
          </cell>
          <cell r="N38">
            <v>8</v>
          </cell>
          <cell r="O38">
            <v>2</v>
          </cell>
          <cell r="P38">
            <v>2</v>
          </cell>
          <cell r="Q38">
            <v>3</v>
          </cell>
          <cell r="R38">
            <v>1</v>
          </cell>
          <cell r="S38">
            <v>4</v>
          </cell>
          <cell r="T38">
            <v>8</v>
          </cell>
          <cell r="U38">
            <v>2</v>
          </cell>
          <cell r="V38">
            <v>6</v>
          </cell>
          <cell r="W38">
            <v>16</v>
          </cell>
          <cell r="X38">
            <v>2.6666666666666665</v>
          </cell>
          <cell r="Y38">
            <v>0</v>
          </cell>
        </row>
        <row r="39">
          <cell r="C39">
            <v>358</v>
          </cell>
          <cell r="D39" t="str">
            <v>P.S. VITOC</v>
          </cell>
          <cell r="E39" t="str">
            <v>I-2</v>
          </cell>
          <cell r="F39">
            <v>20</v>
          </cell>
          <cell r="G39">
            <v>19</v>
          </cell>
          <cell r="H39">
            <v>1</v>
          </cell>
          <cell r="I39">
            <v>2</v>
          </cell>
          <cell r="J39">
            <v>4</v>
          </cell>
          <cell r="K39">
            <v>13</v>
          </cell>
          <cell r="L39">
            <v>3.25</v>
          </cell>
          <cell r="M39">
            <v>4</v>
          </cell>
          <cell r="N39">
            <v>14</v>
          </cell>
          <cell r="O39">
            <v>3.5</v>
          </cell>
          <cell r="P39">
            <v>2</v>
          </cell>
          <cell r="Q39">
            <v>3</v>
          </cell>
          <cell r="R39">
            <v>1</v>
          </cell>
          <cell r="S39">
            <v>4</v>
          </cell>
          <cell r="T39">
            <v>14</v>
          </cell>
          <cell r="U39">
            <v>3.5</v>
          </cell>
          <cell r="V39">
            <v>6</v>
          </cell>
          <cell r="W39">
            <v>20</v>
          </cell>
          <cell r="X39">
            <v>3.3333333333333335</v>
          </cell>
          <cell r="Y39">
            <v>0</v>
          </cell>
        </row>
        <row r="40">
          <cell r="C40">
            <v>359</v>
          </cell>
          <cell r="D40" t="str">
            <v>P.S. VISCATAN</v>
          </cell>
          <cell r="E40" t="str">
            <v>I-1</v>
          </cell>
          <cell r="F40">
            <v>9</v>
          </cell>
          <cell r="G40">
            <v>9</v>
          </cell>
          <cell r="H40">
            <v>1</v>
          </cell>
          <cell r="I40">
            <v>1</v>
          </cell>
          <cell r="J40">
            <v>2</v>
          </cell>
          <cell r="K40">
            <v>13</v>
          </cell>
          <cell r="L40">
            <v>6.5</v>
          </cell>
          <cell r="M40">
            <v>2</v>
          </cell>
          <cell r="N40">
            <v>11</v>
          </cell>
          <cell r="O40">
            <v>5.5</v>
          </cell>
          <cell r="P40">
            <v>1</v>
          </cell>
          <cell r="Q40">
            <v>2</v>
          </cell>
          <cell r="R40">
            <v>2</v>
          </cell>
          <cell r="S40">
            <v>2</v>
          </cell>
          <cell r="T40">
            <v>11</v>
          </cell>
          <cell r="U40">
            <v>5.5</v>
          </cell>
          <cell r="V40">
            <v>3</v>
          </cell>
          <cell r="W40">
            <v>7</v>
          </cell>
          <cell r="X40">
            <v>2.3333333333333335</v>
          </cell>
          <cell r="Y40">
            <v>0</v>
          </cell>
        </row>
        <row r="41">
          <cell r="C41">
            <v>360</v>
          </cell>
          <cell r="D41" t="str">
            <v>P.S. UTCUYACU</v>
          </cell>
          <cell r="E41" t="str">
            <v>I-1</v>
          </cell>
          <cell r="F41">
            <v>2</v>
          </cell>
          <cell r="G41">
            <v>2</v>
          </cell>
          <cell r="H41">
            <v>1</v>
          </cell>
          <cell r="I41">
            <v>1</v>
          </cell>
          <cell r="J41">
            <v>2</v>
          </cell>
          <cell r="K41">
            <v>4</v>
          </cell>
          <cell r="L41">
            <v>2</v>
          </cell>
          <cell r="M41">
            <v>2</v>
          </cell>
          <cell r="N41">
            <v>4</v>
          </cell>
          <cell r="O41">
            <v>2</v>
          </cell>
          <cell r="P41">
            <v>1</v>
          </cell>
          <cell r="Q41">
            <v>4</v>
          </cell>
          <cell r="R41">
            <v>4</v>
          </cell>
          <cell r="S41">
            <v>2</v>
          </cell>
          <cell r="T41">
            <v>4</v>
          </cell>
          <cell r="U41">
            <v>2</v>
          </cell>
          <cell r="V41">
            <v>3</v>
          </cell>
          <cell r="W41">
            <v>4</v>
          </cell>
          <cell r="X41">
            <v>1.3333333333333333</v>
          </cell>
          <cell r="Y41">
            <v>0</v>
          </cell>
        </row>
        <row r="42">
          <cell r="C42">
            <v>361</v>
          </cell>
          <cell r="D42" t="str">
            <v>P.S. UCHUBAMBA</v>
          </cell>
          <cell r="E42" t="str">
            <v>I-1</v>
          </cell>
          <cell r="F42">
            <v>16</v>
          </cell>
          <cell r="G42">
            <v>16</v>
          </cell>
          <cell r="H42">
            <v>1</v>
          </cell>
          <cell r="I42">
            <v>2</v>
          </cell>
          <cell r="J42">
            <v>4</v>
          </cell>
          <cell r="K42">
            <v>18</v>
          </cell>
          <cell r="L42">
            <v>4.5</v>
          </cell>
          <cell r="M42">
            <v>4</v>
          </cell>
          <cell r="N42">
            <v>14</v>
          </cell>
          <cell r="O42">
            <v>3.5</v>
          </cell>
          <cell r="P42">
            <v>2</v>
          </cell>
          <cell r="Q42">
            <v>2</v>
          </cell>
          <cell r="R42">
            <v>1</v>
          </cell>
          <cell r="S42">
            <v>4</v>
          </cell>
          <cell r="T42">
            <v>14</v>
          </cell>
          <cell r="U42">
            <v>3.5</v>
          </cell>
          <cell r="V42">
            <v>6</v>
          </cell>
          <cell r="W42">
            <v>17</v>
          </cell>
          <cell r="X42">
            <v>2.8333333333333335</v>
          </cell>
          <cell r="Y42">
            <v>0</v>
          </cell>
        </row>
        <row r="43">
          <cell r="C43">
            <v>362</v>
          </cell>
          <cell r="D43" t="str">
            <v>P.S. MONOBAMBA</v>
          </cell>
          <cell r="E43" t="str">
            <v>I-2</v>
          </cell>
          <cell r="F43">
            <v>24</v>
          </cell>
          <cell r="G43">
            <v>24</v>
          </cell>
          <cell r="H43">
            <v>1</v>
          </cell>
          <cell r="I43">
            <v>2</v>
          </cell>
          <cell r="J43">
            <v>4</v>
          </cell>
          <cell r="K43">
            <v>16</v>
          </cell>
          <cell r="L43">
            <v>4</v>
          </cell>
          <cell r="M43">
            <v>4</v>
          </cell>
          <cell r="N43">
            <v>21</v>
          </cell>
          <cell r="O43">
            <v>5.25</v>
          </cell>
          <cell r="P43">
            <v>2</v>
          </cell>
          <cell r="Q43">
            <v>2</v>
          </cell>
          <cell r="R43">
            <v>1</v>
          </cell>
          <cell r="S43">
            <v>4</v>
          </cell>
          <cell r="T43">
            <v>21</v>
          </cell>
          <cell r="U43">
            <v>5.25</v>
          </cell>
          <cell r="V43">
            <v>6</v>
          </cell>
          <cell r="W43">
            <v>35</v>
          </cell>
          <cell r="X43">
            <v>5.833333333333333</v>
          </cell>
          <cell r="Y43">
            <v>0</v>
          </cell>
        </row>
        <row r="44">
          <cell r="C44">
            <v>363</v>
          </cell>
          <cell r="D44" t="str">
            <v>P.S. CHACAYBAMBA</v>
          </cell>
          <cell r="E44" t="str">
            <v>I-1</v>
          </cell>
          <cell r="F44">
            <v>4</v>
          </cell>
          <cell r="G44">
            <v>4</v>
          </cell>
          <cell r="H44">
            <v>1</v>
          </cell>
          <cell r="I44">
            <v>1</v>
          </cell>
          <cell r="J44">
            <v>2</v>
          </cell>
          <cell r="K44">
            <v>2</v>
          </cell>
          <cell r="L44">
            <v>1</v>
          </cell>
          <cell r="M44">
            <v>2</v>
          </cell>
          <cell r="N44">
            <v>7</v>
          </cell>
          <cell r="O44">
            <v>3.5</v>
          </cell>
          <cell r="P44">
            <v>1</v>
          </cell>
          <cell r="Q44">
            <v>2</v>
          </cell>
          <cell r="R44">
            <v>2</v>
          </cell>
          <cell r="S44">
            <v>2</v>
          </cell>
          <cell r="T44">
            <v>7</v>
          </cell>
          <cell r="U44">
            <v>3.5</v>
          </cell>
          <cell r="V44">
            <v>3</v>
          </cell>
          <cell r="W44">
            <v>4</v>
          </cell>
          <cell r="X44">
            <v>1.3333333333333333</v>
          </cell>
          <cell r="Y44">
            <v>0</v>
          </cell>
        </row>
        <row r="45">
          <cell r="C45">
            <v>693</v>
          </cell>
          <cell r="D45" t="str">
            <v>P.S. CARHUACALLANGA</v>
          </cell>
          <cell r="E45" t="str">
            <v>I-1</v>
          </cell>
          <cell r="F45">
            <v>0</v>
          </cell>
          <cell r="G45">
            <v>0</v>
          </cell>
          <cell r="H45" t="str">
            <v>SIN DATO</v>
          </cell>
          <cell r="I45">
            <v>0</v>
          </cell>
          <cell r="J45">
            <v>0</v>
          </cell>
          <cell r="K45">
            <v>4</v>
          </cell>
          <cell r="L45">
            <v>4</v>
          </cell>
          <cell r="M45">
            <v>0</v>
          </cell>
          <cell r="N45">
            <v>6</v>
          </cell>
          <cell r="O45">
            <v>6</v>
          </cell>
          <cell r="P45">
            <v>0</v>
          </cell>
          <cell r="Q45">
            <v>2</v>
          </cell>
          <cell r="R45">
            <v>2</v>
          </cell>
          <cell r="S45">
            <v>0</v>
          </cell>
          <cell r="T45">
            <v>6</v>
          </cell>
          <cell r="U45">
            <v>6</v>
          </cell>
          <cell r="V45">
            <v>0</v>
          </cell>
          <cell r="W45">
            <v>3</v>
          </cell>
          <cell r="X45">
            <v>3</v>
          </cell>
          <cell r="Y45">
            <v>0</v>
          </cell>
        </row>
        <row r="46">
          <cell r="C46">
            <v>694</v>
          </cell>
          <cell r="D46" t="str">
            <v>P.S. CHACAPAMPA</v>
          </cell>
          <cell r="E46" t="str">
            <v>I-1</v>
          </cell>
          <cell r="F46">
            <v>7</v>
          </cell>
          <cell r="G46">
            <v>7</v>
          </cell>
          <cell r="H46">
            <v>1</v>
          </cell>
          <cell r="I46">
            <v>1</v>
          </cell>
          <cell r="J46">
            <v>2</v>
          </cell>
          <cell r="K46">
            <v>8</v>
          </cell>
          <cell r="L46">
            <v>4</v>
          </cell>
          <cell r="M46">
            <v>2</v>
          </cell>
          <cell r="N46">
            <v>6</v>
          </cell>
          <cell r="O46">
            <v>3</v>
          </cell>
          <cell r="P46">
            <v>1</v>
          </cell>
          <cell r="Q46">
            <v>2</v>
          </cell>
          <cell r="R46">
            <v>2</v>
          </cell>
          <cell r="S46">
            <v>2</v>
          </cell>
          <cell r="T46">
            <v>6</v>
          </cell>
          <cell r="U46">
            <v>3</v>
          </cell>
          <cell r="V46">
            <v>3</v>
          </cell>
          <cell r="W46">
            <v>9</v>
          </cell>
          <cell r="X46">
            <v>3</v>
          </cell>
          <cell r="Y46">
            <v>0</v>
          </cell>
        </row>
        <row r="47">
          <cell r="C47">
            <v>695</v>
          </cell>
          <cell r="D47" t="str">
            <v>P.S. HUACAN</v>
          </cell>
          <cell r="E47" t="str">
            <v>I-1</v>
          </cell>
          <cell r="F47">
            <v>5</v>
          </cell>
          <cell r="G47">
            <v>5</v>
          </cell>
          <cell r="H47">
            <v>1</v>
          </cell>
          <cell r="I47">
            <v>1</v>
          </cell>
          <cell r="J47">
            <v>2</v>
          </cell>
          <cell r="K47">
            <v>9</v>
          </cell>
          <cell r="L47">
            <v>4.5</v>
          </cell>
          <cell r="M47">
            <v>2</v>
          </cell>
          <cell r="N47">
            <v>6</v>
          </cell>
          <cell r="O47">
            <v>3</v>
          </cell>
          <cell r="P47">
            <v>1</v>
          </cell>
          <cell r="Q47">
            <v>3</v>
          </cell>
          <cell r="R47">
            <v>3</v>
          </cell>
          <cell r="S47">
            <v>2</v>
          </cell>
          <cell r="T47">
            <v>6</v>
          </cell>
          <cell r="U47">
            <v>3</v>
          </cell>
          <cell r="V47">
            <v>3</v>
          </cell>
          <cell r="W47">
            <v>9</v>
          </cell>
          <cell r="X47">
            <v>3</v>
          </cell>
          <cell r="Y47">
            <v>0</v>
          </cell>
        </row>
        <row r="48">
          <cell r="C48">
            <v>696</v>
          </cell>
          <cell r="D48" t="str">
            <v>P.S. LOS ANGELES</v>
          </cell>
          <cell r="E48" t="str">
            <v>I-1</v>
          </cell>
          <cell r="F48">
            <v>2</v>
          </cell>
          <cell r="G48">
            <v>2</v>
          </cell>
          <cell r="H48">
            <v>1</v>
          </cell>
          <cell r="I48">
            <v>1</v>
          </cell>
          <cell r="J48">
            <v>2</v>
          </cell>
          <cell r="K48">
            <v>9</v>
          </cell>
          <cell r="L48">
            <v>4.5</v>
          </cell>
          <cell r="M48">
            <v>2</v>
          </cell>
          <cell r="N48">
            <v>6</v>
          </cell>
          <cell r="O48">
            <v>3</v>
          </cell>
          <cell r="P48">
            <v>1</v>
          </cell>
          <cell r="Q48">
            <v>3</v>
          </cell>
          <cell r="R48">
            <v>3</v>
          </cell>
          <cell r="S48">
            <v>2</v>
          </cell>
          <cell r="T48">
            <v>6</v>
          </cell>
          <cell r="U48">
            <v>3</v>
          </cell>
          <cell r="V48">
            <v>3</v>
          </cell>
          <cell r="W48">
            <v>9</v>
          </cell>
          <cell r="X48">
            <v>3</v>
          </cell>
          <cell r="Y48">
            <v>0</v>
          </cell>
        </row>
        <row r="49">
          <cell r="C49">
            <v>697</v>
          </cell>
          <cell r="D49" t="str">
            <v>P.S. CHICCHE</v>
          </cell>
          <cell r="E49" t="str">
            <v>I-1</v>
          </cell>
          <cell r="F49">
            <v>5</v>
          </cell>
          <cell r="G49">
            <v>5</v>
          </cell>
          <cell r="H49">
            <v>1</v>
          </cell>
          <cell r="I49">
            <v>1</v>
          </cell>
          <cell r="J49">
            <v>2</v>
          </cell>
          <cell r="K49">
            <v>7</v>
          </cell>
          <cell r="L49">
            <v>3.5</v>
          </cell>
          <cell r="M49">
            <v>2</v>
          </cell>
          <cell r="N49">
            <v>6</v>
          </cell>
          <cell r="O49">
            <v>3</v>
          </cell>
          <cell r="P49">
            <v>1</v>
          </cell>
          <cell r="Q49">
            <v>2</v>
          </cell>
          <cell r="R49">
            <v>2</v>
          </cell>
          <cell r="S49">
            <v>2</v>
          </cell>
          <cell r="T49">
            <v>6</v>
          </cell>
          <cell r="U49">
            <v>3</v>
          </cell>
          <cell r="V49">
            <v>3</v>
          </cell>
          <cell r="W49">
            <v>8</v>
          </cell>
          <cell r="X49">
            <v>2.6666666666666665</v>
          </cell>
          <cell r="Y49">
            <v>0</v>
          </cell>
        </row>
        <row r="50">
          <cell r="C50">
            <v>698</v>
          </cell>
          <cell r="D50" t="str">
            <v>P.S. VISTA ALEGRE</v>
          </cell>
          <cell r="E50" t="str">
            <v>I-1</v>
          </cell>
          <cell r="F50">
            <v>4</v>
          </cell>
          <cell r="G50">
            <v>4</v>
          </cell>
          <cell r="H50">
            <v>1</v>
          </cell>
          <cell r="I50">
            <v>1</v>
          </cell>
          <cell r="J50">
            <v>2</v>
          </cell>
          <cell r="K50">
            <v>7</v>
          </cell>
          <cell r="L50">
            <v>3.5</v>
          </cell>
          <cell r="M50">
            <v>2</v>
          </cell>
          <cell r="N50">
            <v>4</v>
          </cell>
          <cell r="O50">
            <v>2</v>
          </cell>
          <cell r="P50">
            <v>1</v>
          </cell>
          <cell r="Q50">
            <v>3</v>
          </cell>
          <cell r="R50">
            <v>3</v>
          </cell>
          <cell r="S50">
            <v>2</v>
          </cell>
          <cell r="T50">
            <v>4</v>
          </cell>
          <cell r="U50">
            <v>2</v>
          </cell>
          <cell r="V50">
            <v>3</v>
          </cell>
          <cell r="W50">
            <v>7</v>
          </cell>
          <cell r="X50">
            <v>2.3333333333333335</v>
          </cell>
          <cell r="Y50">
            <v>0</v>
          </cell>
        </row>
        <row r="51">
          <cell r="C51">
            <v>699</v>
          </cell>
          <cell r="D51" t="str">
            <v>P.S. YANA YANA</v>
          </cell>
          <cell r="E51" t="str">
            <v>I-1</v>
          </cell>
          <cell r="F51">
            <v>0</v>
          </cell>
          <cell r="G51">
            <v>0</v>
          </cell>
          <cell r="H51" t="str">
            <v>SIN DATO</v>
          </cell>
          <cell r="I51">
            <v>0</v>
          </cell>
          <cell r="J51">
            <v>0</v>
          </cell>
          <cell r="K51">
            <v>5</v>
          </cell>
          <cell r="L51">
            <v>4</v>
          </cell>
          <cell r="M51">
            <v>0</v>
          </cell>
          <cell r="N51">
            <v>4</v>
          </cell>
          <cell r="O51">
            <v>4</v>
          </cell>
          <cell r="P51">
            <v>0</v>
          </cell>
          <cell r="Q51">
            <v>2</v>
          </cell>
          <cell r="R51">
            <v>2</v>
          </cell>
          <cell r="S51">
            <v>0</v>
          </cell>
          <cell r="T51">
            <v>4</v>
          </cell>
          <cell r="U51">
            <v>6</v>
          </cell>
          <cell r="V51">
            <v>0</v>
          </cell>
          <cell r="W51">
            <v>3</v>
          </cell>
          <cell r="X51">
            <v>3</v>
          </cell>
          <cell r="Y51">
            <v>0</v>
          </cell>
        </row>
        <row r="52">
          <cell r="C52">
            <v>700</v>
          </cell>
          <cell r="D52" t="str">
            <v>C.S. CHONGOS ALTO</v>
          </cell>
          <cell r="E52" t="str">
            <v>I-3</v>
          </cell>
          <cell r="F52">
            <v>12</v>
          </cell>
          <cell r="G52">
            <v>12</v>
          </cell>
          <cell r="H52">
            <v>1</v>
          </cell>
          <cell r="I52">
            <v>1</v>
          </cell>
          <cell r="J52">
            <v>2</v>
          </cell>
          <cell r="K52">
            <v>9</v>
          </cell>
          <cell r="L52">
            <v>4.5</v>
          </cell>
          <cell r="M52">
            <v>2</v>
          </cell>
          <cell r="N52">
            <v>6</v>
          </cell>
          <cell r="O52">
            <v>3</v>
          </cell>
          <cell r="P52">
            <v>1</v>
          </cell>
          <cell r="Q52">
            <v>2</v>
          </cell>
          <cell r="R52">
            <v>2</v>
          </cell>
          <cell r="S52">
            <v>2</v>
          </cell>
          <cell r="T52">
            <v>6</v>
          </cell>
          <cell r="U52">
            <v>3</v>
          </cell>
          <cell r="V52">
            <v>3</v>
          </cell>
          <cell r="W52">
            <v>8</v>
          </cell>
          <cell r="X52">
            <v>2.6666666666666665</v>
          </cell>
          <cell r="Y52">
            <v>0</v>
          </cell>
        </row>
        <row r="53">
          <cell r="C53">
            <v>701</v>
          </cell>
          <cell r="D53" t="str">
            <v>P.S. COLCA</v>
          </cell>
          <cell r="E53" t="str">
            <v>I-2</v>
          </cell>
          <cell r="F53">
            <v>4</v>
          </cell>
          <cell r="G53">
            <v>4</v>
          </cell>
          <cell r="H53">
            <v>1</v>
          </cell>
          <cell r="I53">
            <v>1</v>
          </cell>
          <cell r="J53">
            <v>2</v>
          </cell>
          <cell r="K53">
            <v>7</v>
          </cell>
          <cell r="L53">
            <v>3.5</v>
          </cell>
          <cell r="M53">
            <v>2</v>
          </cell>
          <cell r="N53">
            <v>5</v>
          </cell>
          <cell r="O53">
            <v>2.5</v>
          </cell>
          <cell r="P53">
            <v>1</v>
          </cell>
          <cell r="Q53">
            <v>1</v>
          </cell>
          <cell r="R53">
            <v>1</v>
          </cell>
          <cell r="S53">
            <v>2</v>
          </cell>
          <cell r="T53">
            <v>5</v>
          </cell>
          <cell r="U53">
            <v>2.5</v>
          </cell>
          <cell r="V53">
            <v>3</v>
          </cell>
          <cell r="W53">
            <v>9</v>
          </cell>
          <cell r="X53">
            <v>3</v>
          </cell>
          <cell r="Y53">
            <v>0</v>
          </cell>
        </row>
        <row r="54">
          <cell r="C54">
            <v>703</v>
          </cell>
          <cell r="D54" t="str">
            <v>P.S. HUASICANCHA</v>
          </cell>
          <cell r="E54" t="str">
            <v>I-1</v>
          </cell>
          <cell r="F54">
            <v>4</v>
          </cell>
          <cell r="G54">
            <v>4</v>
          </cell>
          <cell r="H54">
            <v>1</v>
          </cell>
          <cell r="I54">
            <v>1</v>
          </cell>
          <cell r="J54">
            <v>2</v>
          </cell>
          <cell r="K54">
            <v>5</v>
          </cell>
          <cell r="L54">
            <v>2.5</v>
          </cell>
          <cell r="M54">
            <v>2</v>
          </cell>
          <cell r="N54">
            <v>3</v>
          </cell>
          <cell r="O54">
            <v>1.5</v>
          </cell>
          <cell r="P54">
            <v>1</v>
          </cell>
          <cell r="Q54">
            <v>2</v>
          </cell>
          <cell r="R54">
            <v>2</v>
          </cell>
          <cell r="S54">
            <v>2</v>
          </cell>
          <cell r="T54">
            <v>3</v>
          </cell>
          <cell r="U54">
            <v>1.5</v>
          </cell>
          <cell r="V54">
            <v>3</v>
          </cell>
          <cell r="W54">
            <v>7</v>
          </cell>
          <cell r="X54">
            <v>2.3333333333333335</v>
          </cell>
          <cell r="Y54">
            <v>0</v>
          </cell>
        </row>
        <row r="55">
          <cell r="C55">
            <v>646</v>
          </cell>
          <cell r="D55" t="str">
            <v>C.S. PEDRO SANCHEZ MEZA - CHUPACA</v>
          </cell>
          <cell r="E55" t="str">
            <v>I-4</v>
          </cell>
          <cell r="F55">
            <v>449</v>
          </cell>
          <cell r="G55">
            <v>443</v>
          </cell>
          <cell r="H55">
            <v>1</v>
          </cell>
          <cell r="I55">
            <v>38</v>
          </cell>
          <cell r="J55">
            <v>76</v>
          </cell>
          <cell r="K55">
            <v>262</v>
          </cell>
          <cell r="L55">
            <v>3.4473684210526314</v>
          </cell>
          <cell r="M55">
            <v>76</v>
          </cell>
          <cell r="N55">
            <v>164</v>
          </cell>
          <cell r="O55">
            <v>2.1578947368421053</v>
          </cell>
          <cell r="P55">
            <v>38</v>
          </cell>
          <cell r="Q55">
            <v>16</v>
          </cell>
          <cell r="R55">
            <v>1</v>
          </cell>
          <cell r="S55">
            <v>76</v>
          </cell>
          <cell r="T55">
            <v>164</v>
          </cell>
          <cell r="U55">
            <v>2.1578947368421053</v>
          </cell>
          <cell r="V55">
            <v>114</v>
          </cell>
          <cell r="W55">
            <v>248</v>
          </cell>
          <cell r="X55">
            <v>2.1754385964912282</v>
          </cell>
          <cell r="Y55">
            <v>0</v>
          </cell>
        </row>
        <row r="56">
          <cell r="C56">
            <v>647</v>
          </cell>
          <cell r="D56" t="str">
            <v>P.S. AHUAC</v>
          </cell>
          <cell r="E56" t="str">
            <v>I-2</v>
          </cell>
          <cell r="F56">
            <v>53</v>
          </cell>
          <cell r="G56">
            <v>51</v>
          </cell>
          <cell r="H56">
            <v>1</v>
          </cell>
          <cell r="I56">
            <v>5</v>
          </cell>
          <cell r="J56">
            <v>10</v>
          </cell>
          <cell r="K56">
            <v>34</v>
          </cell>
          <cell r="L56">
            <v>3.4</v>
          </cell>
          <cell r="M56">
            <v>10</v>
          </cell>
          <cell r="N56">
            <v>17</v>
          </cell>
          <cell r="O56">
            <v>1.7</v>
          </cell>
          <cell r="P56">
            <v>5</v>
          </cell>
          <cell r="Q56">
            <v>3</v>
          </cell>
          <cell r="R56">
            <v>1</v>
          </cell>
          <cell r="S56">
            <v>10</v>
          </cell>
          <cell r="T56">
            <v>17</v>
          </cell>
          <cell r="U56">
            <v>1.7</v>
          </cell>
          <cell r="V56">
            <v>15</v>
          </cell>
          <cell r="W56">
            <v>23</v>
          </cell>
          <cell r="X56">
            <v>1.5333333333333334</v>
          </cell>
          <cell r="Y56">
            <v>0</v>
          </cell>
        </row>
        <row r="57">
          <cell r="C57">
            <v>648</v>
          </cell>
          <cell r="D57" t="str">
            <v>P.S. HUARISCA</v>
          </cell>
          <cell r="E57" t="str">
            <v>I-1</v>
          </cell>
          <cell r="F57">
            <v>17</v>
          </cell>
          <cell r="G57">
            <v>16</v>
          </cell>
          <cell r="H57">
            <v>1</v>
          </cell>
          <cell r="I57">
            <v>2</v>
          </cell>
          <cell r="J57">
            <v>4</v>
          </cell>
          <cell r="K57">
            <v>15</v>
          </cell>
          <cell r="L57">
            <v>3.75</v>
          </cell>
          <cell r="M57">
            <v>4</v>
          </cell>
          <cell r="N57">
            <v>9</v>
          </cell>
          <cell r="O57">
            <v>2.25</v>
          </cell>
          <cell r="P57">
            <v>2</v>
          </cell>
          <cell r="Q57">
            <v>2</v>
          </cell>
          <cell r="R57">
            <v>1</v>
          </cell>
          <cell r="S57">
            <v>4</v>
          </cell>
          <cell r="T57">
            <v>9</v>
          </cell>
          <cell r="U57">
            <v>2.25</v>
          </cell>
          <cell r="V57">
            <v>6</v>
          </cell>
          <cell r="W57">
            <v>11</v>
          </cell>
          <cell r="X57">
            <v>1.8333333333333333</v>
          </cell>
          <cell r="Y57">
            <v>0</v>
          </cell>
        </row>
        <row r="58">
          <cell r="C58">
            <v>649</v>
          </cell>
          <cell r="D58" t="str">
            <v>C.S. CHONGOS BAJO</v>
          </cell>
          <cell r="E58" t="str">
            <v>I-3</v>
          </cell>
          <cell r="F58">
            <v>47</v>
          </cell>
          <cell r="G58">
            <v>45</v>
          </cell>
          <cell r="H58">
            <v>1</v>
          </cell>
          <cell r="I58">
            <v>4</v>
          </cell>
          <cell r="J58">
            <v>8</v>
          </cell>
          <cell r="K58">
            <v>21</v>
          </cell>
          <cell r="L58">
            <v>2.625</v>
          </cell>
          <cell r="M58">
            <v>8</v>
          </cell>
          <cell r="N58">
            <v>21</v>
          </cell>
          <cell r="O58">
            <v>2.625</v>
          </cell>
          <cell r="P58">
            <v>4</v>
          </cell>
          <cell r="Q58">
            <v>2</v>
          </cell>
          <cell r="R58">
            <v>1</v>
          </cell>
          <cell r="S58">
            <v>8</v>
          </cell>
          <cell r="T58">
            <v>21</v>
          </cell>
          <cell r="U58">
            <v>2.625</v>
          </cell>
          <cell r="V58">
            <v>12</v>
          </cell>
          <cell r="W58">
            <v>31</v>
          </cell>
          <cell r="X58">
            <v>2.5833333333333335</v>
          </cell>
          <cell r="Y58">
            <v>0</v>
          </cell>
        </row>
        <row r="59">
          <cell r="C59">
            <v>650</v>
          </cell>
          <cell r="D59" t="str">
            <v>P.S. PUMPUNYA</v>
          </cell>
          <cell r="E59" t="str">
            <v>I-1</v>
          </cell>
          <cell r="F59">
            <v>4</v>
          </cell>
          <cell r="G59">
            <v>4</v>
          </cell>
          <cell r="H59">
            <v>1</v>
          </cell>
          <cell r="I59">
            <v>1</v>
          </cell>
          <cell r="J59">
            <v>2</v>
          </cell>
          <cell r="K59">
            <v>3</v>
          </cell>
          <cell r="L59">
            <v>1.5</v>
          </cell>
          <cell r="M59">
            <v>2</v>
          </cell>
          <cell r="N59">
            <v>3</v>
          </cell>
          <cell r="O59">
            <v>1.5</v>
          </cell>
          <cell r="P59">
            <v>1</v>
          </cell>
          <cell r="Q59">
            <v>2</v>
          </cell>
          <cell r="R59">
            <v>2</v>
          </cell>
          <cell r="S59">
            <v>2</v>
          </cell>
          <cell r="T59">
            <v>3</v>
          </cell>
          <cell r="U59">
            <v>1.5</v>
          </cell>
          <cell r="V59">
            <v>3</v>
          </cell>
          <cell r="W59">
            <v>6</v>
          </cell>
          <cell r="X59">
            <v>2</v>
          </cell>
          <cell r="Y59">
            <v>0</v>
          </cell>
        </row>
        <row r="60">
          <cell r="C60">
            <v>655</v>
          </cell>
          <cell r="D60" t="str">
            <v>P.S. HUAMANCACA CHICO</v>
          </cell>
          <cell r="E60" t="str">
            <v>I-2</v>
          </cell>
          <cell r="F60">
            <v>98</v>
          </cell>
          <cell r="G60">
            <v>97</v>
          </cell>
          <cell r="H60">
            <v>1</v>
          </cell>
          <cell r="I60">
            <v>9</v>
          </cell>
          <cell r="J60">
            <v>18</v>
          </cell>
          <cell r="K60">
            <v>58</v>
          </cell>
          <cell r="L60">
            <v>3.2222222222222223</v>
          </cell>
          <cell r="M60">
            <v>18</v>
          </cell>
          <cell r="N60">
            <v>39</v>
          </cell>
          <cell r="O60">
            <v>2.1666666666666665</v>
          </cell>
          <cell r="P60">
            <v>9</v>
          </cell>
          <cell r="Q60">
            <v>4</v>
          </cell>
          <cell r="R60">
            <v>1</v>
          </cell>
          <cell r="S60">
            <v>18</v>
          </cell>
          <cell r="T60">
            <v>39</v>
          </cell>
          <cell r="U60">
            <v>2.1666666666666665</v>
          </cell>
          <cell r="V60">
            <v>27</v>
          </cell>
          <cell r="W60">
            <v>59</v>
          </cell>
          <cell r="X60">
            <v>2.1851851851851851</v>
          </cell>
          <cell r="Y60">
            <v>0</v>
          </cell>
        </row>
        <row r="61">
          <cell r="C61">
            <v>656</v>
          </cell>
          <cell r="D61" t="str">
            <v>P.S. SAN JUAN DE ISCOS</v>
          </cell>
          <cell r="E61" t="str">
            <v>I-1</v>
          </cell>
          <cell r="F61">
            <v>18</v>
          </cell>
          <cell r="G61">
            <v>18</v>
          </cell>
          <cell r="H61">
            <v>1</v>
          </cell>
          <cell r="I61">
            <v>2</v>
          </cell>
          <cell r="J61">
            <v>4</v>
          </cell>
          <cell r="K61">
            <v>12</v>
          </cell>
          <cell r="L61">
            <v>3</v>
          </cell>
          <cell r="M61">
            <v>4</v>
          </cell>
          <cell r="N61">
            <v>8</v>
          </cell>
          <cell r="O61">
            <v>2</v>
          </cell>
          <cell r="P61">
            <v>2</v>
          </cell>
          <cell r="Q61">
            <v>2</v>
          </cell>
          <cell r="R61">
            <v>1</v>
          </cell>
          <cell r="S61">
            <v>4</v>
          </cell>
          <cell r="T61">
            <v>8</v>
          </cell>
          <cell r="U61">
            <v>2</v>
          </cell>
          <cell r="V61">
            <v>6</v>
          </cell>
          <cell r="W61">
            <v>14</v>
          </cell>
          <cell r="X61">
            <v>2.3333333333333335</v>
          </cell>
          <cell r="Y61">
            <v>0</v>
          </cell>
        </row>
        <row r="62">
          <cell r="C62">
            <v>657</v>
          </cell>
          <cell r="D62" t="str">
            <v>P.S. TINYARI CHICO</v>
          </cell>
          <cell r="E62" t="str">
            <v>I-1</v>
          </cell>
          <cell r="F62">
            <v>7</v>
          </cell>
          <cell r="G62">
            <v>5</v>
          </cell>
          <cell r="H62">
            <v>1</v>
          </cell>
          <cell r="I62">
            <v>1</v>
          </cell>
          <cell r="J62">
            <v>2</v>
          </cell>
          <cell r="K62">
            <v>6</v>
          </cell>
          <cell r="L62">
            <v>3</v>
          </cell>
          <cell r="M62">
            <v>2</v>
          </cell>
          <cell r="N62">
            <v>4</v>
          </cell>
          <cell r="O62">
            <v>2</v>
          </cell>
          <cell r="P62">
            <v>1</v>
          </cell>
          <cell r="Q62">
            <v>1</v>
          </cell>
          <cell r="R62">
            <v>1</v>
          </cell>
          <cell r="S62">
            <v>2</v>
          </cell>
          <cell r="T62">
            <v>4</v>
          </cell>
          <cell r="U62">
            <v>2</v>
          </cell>
          <cell r="V62">
            <v>3</v>
          </cell>
          <cell r="W62">
            <v>7</v>
          </cell>
          <cell r="X62">
            <v>2.3333333333333335</v>
          </cell>
          <cell r="Y62">
            <v>0</v>
          </cell>
        </row>
        <row r="63">
          <cell r="C63">
            <v>658</v>
          </cell>
          <cell r="D63" t="str">
            <v>P.S. TINYARI GRANDE</v>
          </cell>
          <cell r="E63" t="str">
            <v>I-1</v>
          </cell>
          <cell r="F63">
            <v>9</v>
          </cell>
          <cell r="G63">
            <v>9</v>
          </cell>
          <cell r="H63">
            <v>1</v>
          </cell>
          <cell r="I63">
            <v>1</v>
          </cell>
          <cell r="J63">
            <v>2</v>
          </cell>
          <cell r="K63">
            <v>8</v>
          </cell>
          <cell r="L63">
            <v>4</v>
          </cell>
          <cell r="M63">
            <v>2</v>
          </cell>
          <cell r="N63">
            <v>5</v>
          </cell>
          <cell r="O63">
            <v>2.5</v>
          </cell>
          <cell r="P63">
            <v>1</v>
          </cell>
          <cell r="Q63">
            <v>2</v>
          </cell>
          <cell r="R63">
            <v>2</v>
          </cell>
          <cell r="S63">
            <v>2</v>
          </cell>
          <cell r="T63">
            <v>5</v>
          </cell>
          <cell r="U63">
            <v>2.5</v>
          </cell>
          <cell r="V63">
            <v>3</v>
          </cell>
          <cell r="W63">
            <v>6</v>
          </cell>
          <cell r="X63">
            <v>2</v>
          </cell>
          <cell r="Y63">
            <v>0</v>
          </cell>
        </row>
        <row r="64">
          <cell r="C64">
            <v>660</v>
          </cell>
          <cell r="D64" t="str">
            <v>P.S. TRES DE DICIEMBRE</v>
          </cell>
          <cell r="E64" t="str">
            <v>I-2</v>
          </cell>
          <cell r="F64">
            <v>46</v>
          </cell>
          <cell r="G64">
            <v>45</v>
          </cell>
          <cell r="H64">
            <v>1</v>
          </cell>
          <cell r="I64">
            <v>4</v>
          </cell>
          <cell r="J64">
            <v>8</v>
          </cell>
          <cell r="K64">
            <v>28</v>
          </cell>
          <cell r="L64">
            <v>3.5</v>
          </cell>
          <cell r="M64">
            <v>8</v>
          </cell>
          <cell r="N64">
            <v>19</v>
          </cell>
          <cell r="O64">
            <v>2.375</v>
          </cell>
          <cell r="P64">
            <v>4</v>
          </cell>
          <cell r="Q64">
            <v>3</v>
          </cell>
          <cell r="R64">
            <v>1</v>
          </cell>
          <cell r="S64">
            <v>8</v>
          </cell>
          <cell r="T64">
            <v>19</v>
          </cell>
          <cell r="U64">
            <v>2.375</v>
          </cell>
          <cell r="V64">
            <v>12</v>
          </cell>
          <cell r="W64">
            <v>25</v>
          </cell>
          <cell r="X64">
            <v>2.0833333333333335</v>
          </cell>
          <cell r="Y64">
            <v>0</v>
          </cell>
        </row>
        <row r="65">
          <cell r="C65">
            <v>636</v>
          </cell>
          <cell r="D65" t="str">
            <v>P.S. CHAMBARA</v>
          </cell>
          <cell r="E65" t="str">
            <v>I-2</v>
          </cell>
          <cell r="F65">
            <v>29</v>
          </cell>
          <cell r="G65">
            <v>28</v>
          </cell>
          <cell r="H65">
            <v>1</v>
          </cell>
          <cell r="I65">
            <v>3</v>
          </cell>
          <cell r="J65">
            <v>6</v>
          </cell>
          <cell r="K65">
            <v>16</v>
          </cell>
          <cell r="L65">
            <v>2.6666666666666665</v>
          </cell>
          <cell r="M65">
            <v>6</v>
          </cell>
          <cell r="N65">
            <v>10</v>
          </cell>
          <cell r="O65">
            <v>1.6666666666666667</v>
          </cell>
          <cell r="P65">
            <v>3</v>
          </cell>
          <cell r="Q65">
            <v>1</v>
          </cell>
          <cell r="R65">
            <v>1</v>
          </cell>
          <cell r="S65">
            <v>6</v>
          </cell>
          <cell r="T65">
            <v>10</v>
          </cell>
          <cell r="U65">
            <v>1.6666666666666667</v>
          </cell>
          <cell r="V65">
            <v>9</v>
          </cell>
          <cell r="W65">
            <v>15</v>
          </cell>
          <cell r="X65">
            <v>1.6666666666666667</v>
          </cell>
          <cell r="Y65">
            <v>0</v>
          </cell>
        </row>
        <row r="66">
          <cell r="C66">
            <v>637</v>
          </cell>
          <cell r="D66" t="str">
            <v>P.S. STA. ROSA DE TISTES</v>
          </cell>
          <cell r="E66" t="str">
            <v>I-1</v>
          </cell>
          <cell r="F66">
            <v>4</v>
          </cell>
          <cell r="G66">
            <v>4</v>
          </cell>
          <cell r="H66">
            <v>1</v>
          </cell>
          <cell r="I66">
            <v>1</v>
          </cell>
          <cell r="J66">
            <v>2</v>
          </cell>
          <cell r="K66">
            <v>7</v>
          </cell>
          <cell r="L66">
            <v>3.5</v>
          </cell>
          <cell r="M66">
            <v>2</v>
          </cell>
          <cell r="N66">
            <v>4</v>
          </cell>
          <cell r="O66">
            <v>2</v>
          </cell>
          <cell r="P66">
            <v>1</v>
          </cell>
          <cell r="Q66">
            <v>2</v>
          </cell>
          <cell r="R66">
            <v>2</v>
          </cell>
          <cell r="S66">
            <v>2</v>
          </cell>
          <cell r="T66">
            <v>4</v>
          </cell>
          <cell r="U66">
            <v>2</v>
          </cell>
          <cell r="V66">
            <v>3</v>
          </cell>
          <cell r="W66">
            <v>6</v>
          </cell>
          <cell r="X66">
            <v>2</v>
          </cell>
          <cell r="Y66">
            <v>0</v>
          </cell>
        </row>
        <row r="67">
          <cell r="C67">
            <v>638</v>
          </cell>
          <cell r="D67" t="str">
            <v>P.S. SAN BLAS</v>
          </cell>
          <cell r="E67" t="str">
            <v>I-1</v>
          </cell>
          <cell r="F67">
            <v>6</v>
          </cell>
          <cell r="G67">
            <v>6</v>
          </cell>
          <cell r="H67">
            <v>1</v>
          </cell>
          <cell r="I67">
            <v>1</v>
          </cell>
          <cell r="J67">
            <v>2</v>
          </cell>
          <cell r="K67">
            <v>7</v>
          </cell>
          <cell r="L67">
            <v>3.5</v>
          </cell>
          <cell r="M67">
            <v>2</v>
          </cell>
          <cell r="N67">
            <v>4</v>
          </cell>
          <cell r="O67">
            <v>2</v>
          </cell>
          <cell r="P67">
            <v>1</v>
          </cell>
          <cell r="Q67">
            <v>2</v>
          </cell>
          <cell r="R67">
            <v>2</v>
          </cell>
          <cell r="S67">
            <v>2</v>
          </cell>
          <cell r="T67">
            <v>4</v>
          </cell>
          <cell r="U67">
            <v>2</v>
          </cell>
          <cell r="V67">
            <v>3</v>
          </cell>
          <cell r="W67">
            <v>10</v>
          </cell>
          <cell r="X67">
            <v>3.3333333333333335</v>
          </cell>
          <cell r="Y67">
            <v>0</v>
          </cell>
        </row>
        <row r="68">
          <cell r="C68">
            <v>639</v>
          </cell>
          <cell r="D68" t="str">
            <v>P.S. ANGASMAYO</v>
          </cell>
          <cell r="E68" t="str">
            <v>I-1</v>
          </cell>
          <cell r="F68">
            <v>10</v>
          </cell>
          <cell r="G68">
            <v>10</v>
          </cell>
          <cell r="H68">
            <v>1</v>
          </cell>
          <cell r="I68">
            <v>1</v>
          </cell>
          <cell r="J68">
            <v>2</v>
          </cell>
          <cell r="K68">
            <v>10</v>
          </cell>
          <cell r="L68">
            <v>5</v>
          </cell>
          <cell r="M68">
            <v>2</v>
          </cell>
          <cell r="N68">
            <v>5</v>
          </cell>
          <cell r="O68">
            <v>2.5</v>
          </cell>
          <cell r="P68">
            <v>1</v>
          </cell>
          <cell r="Q68">
            <v>2</v>
          </cell>
          <cell r="R68">
            <v>2</v>
          </cell>
          <cell r="S68">
            <v>2</v>
          </cell>
          <cell r="T68">
            <v>5</v>
          </cell>
          <cell r="U68">
            <v>2.5</v>
          </cell>
          <cell r="V68">
            <v>3</v>
          </cell>
          <cell r="W68">
            <v>8</v>
          </cell>
          <cell r="X68">
            <v>2.6666666666666665</v>
          </cell>
          <cell r="Y68">
            <v>0</v>
          </cell>
        </row>
        <row r="69">
          <cell r="C69">
            <v>640</v>
          </cell>
          <cell r="D69" t="str">
            <v>P.S. MANZANARES</v>
          </cell>
          <cell r="E69" t="str">
            <v>I-1</v>
          </cell>
          <cell r="F69">
            <v>11</v>
          </cell>
          <cell r="G69">
            <v>11</v>
          </cell>
          <cell r="H69">
            <v>1</v>
          </cell>
          <cell r="I69">
            <v>1</v>
          </cell>
          <cell r="J69">
            <v>2</v>
          </cell>
          <cell r="K69">
            <v>21</v>
          </cell>
          <cell r="L69">
            <v>10.5</v>
          </cell>
          <cell r="M69">
            <v>2</v>
          </cell>
          <cell r="N69">
            <v>8</v>
          </cell>
          <cell r="O69">
            <v>4</v>
          </cell>
          <cell r="P69">
            <v>1</v>
          </cell>
          <cell r="Q69">
            <v>1</v>
          </cell>
          <cell r="R69">
            <v>1</v>
          </cell>
          <cell r="S69">
            <v>2</v>
          </cell>
          <cell r="T69">
            <v>8</v>
          </cell>
          <cell r="U69">
            <v>4</v>
          </cell>
          <cell r="V69">
            <v>3</v>
          </cell>
          <cell r="W69">
            <v>20</v>
          </cell>
          <cell r="X69">
            <v>6.666666666666667</v>
          </cell>
          <cell r="Y69">
            <v>0</v>
          </cell>
        </row>
        <row r="70">
          <cell r="C70">
            <v>651</v>
          </cell>
          <cell r="D70" t="str">
            <v>C.S. HUACHAC</v>
          </cell>
          <cell r="E70" t="str">
            <v>I-3</v>
          </cell>
          <cell r="F70">
            <v>26</v>
          </cell>
          <cell r="G70">
            <v>26</v>
          </cell>
          <cell r="H70">
            <v>1</v>
          </cell>
          <cell r="I70">
            <v>3</v>
          </cell>
          <cell r="J70">
            <v>6</v>
          </cell>
          <cell r="K70">
            <v>13</v>
          </cell>
          <cell r="L70">
            <v>2.1666666666666665</v>
          </cell>
          <cell r="M70">
            <v>6</v>
          </cell>
          <cell r="N70">
            <v>7</v>
          </cell>
          <cell r="O70">
            <v>1.1666666666666667</v>
          </cell>
          <cell r="P70">
            <v>3</v>
          </cell>
          <cell r="Q70">
            <v>1</v>
          </cell>
          <cell r="R70">
            <v>1</v>
          </cell>
          <cell r="S70">
            <v>6</v>
          </cell>
          <cell r="T70">
            <v>7</v>
          </cell>
          <cell r="U70">
            <v>1.1666666666666667</v>
          </cell>
          <cell r="V70">
            <v>9</v>
          </cell>
          <cell r="W70">
            <v>22</v>
          </cell>
          <cell r="X70">
            <v>2.4444444444444446</v>
          </cell>
          <cell r="Y70">
            <v>0</v>
          </cell>
        </row>
        <row r="71">
          <cell r="C71">
            <v>652</v>
          </cell>
          <cell r="D71" t="str">
            <v>P.S. HUAYAO</v>
          </cell>
          <cell r="E71" t="str">
            <v>I-1</v>
          </cell>
          <cell r="F71">
            <v>5</v>
          </cell>
          <cell r="G71">
            <v>5</v>
          </cell>
          <cell r="H71">
            <v>1</v>
          </cell>
          <cell r="I71">
            <v>1</v>
          </cell>
          <cell r="J71">
            <v>2</v>
          </cell>
          <cell r="K71">
            <v>7</v>
          </cell>
          <cell r="L71">
            <v>3.5</v>
          </cell>
          <cell r="M71">
            <v>2</v>
          </cell>
          <cell r="N71">
            <v>7</v>
          </cell>
          <cell r="O71">
            <v>3.5</v>
          </cell>
          <cell r="P71">
            <v>1</v>
          </cell>
          <cell r="Q71">
            <v>2</v>
          </cell>
          <cell r="R71">
            <v>2</v>
          </cell>
          <cell r="S71">
            <v>2</v>
          </cell>
          <cell r="T71">
            <v>7</v>
          </cell>
          <cell r="U71">
            <v>3.5</v>
          </cell>
          <cell r="V71">
            <v>3</v>
          </cell>
          <cell r="W71">
            <v>8</v>
          </cell>
          <cell r="X71">
            <v>2.6666666666666665</v>
          </cell>
          <cell r="Y71">
            <v>0</v>
          </cell>
        </row>
        <row r="72">
          <cell r="C72">
            <v>653</v>
          </cell>
          <cell r="D72" t="str">
            <v>P.S. MARCATUNA</v>
          </cell>
          <cell r="E72" t="str">
            <v>I-1</v>
          </cell>
          <cell r="F72">
            <v>6</v>
          </cell>
          <cell r="G72">
            <v>6</v>
          </cell>
          <cell r="H72">
            <v>1</v>
          </cell>
          <cell r="I72">
            <v>1</v>
          </cell>
          <cell r="J72">
            <v>2</v>
          </cell>
          <cell r="K72">
            <v>6</v>
          </cell>
          <cell r="L72">
            <v>3</v>
          </cell>
          <cell r="M72">
            <v>2</v>
          </cell>
          <cell r="N72">
            <v>4</v>
          </cell>
          <cell r="O72">
            <v>2</v>
          </cell>
          <cell r="P72">
            <v>1</v>
          </cell>
          <cell r="Q72">
            <v>3</v>
          </cell>
          <cell r="R72">
            <v>3</v>
          </cell>
          <cell r="S72">
            <v>2</v>
          </cell>
          <cell r="T72">
            <v>4</v>
          </cell>
          <cell r="U72">
            <v>2</v>
          </cell>
          <cell r="V72">
            <v>3</v>
          </cell>
          <cell r="W72">
            <v>12</v>
          </cell>
          <cell r="X72">
            <v>4</v>
          </cell>
          <cell r="Y72">
            <v>0</v>
          </cell>
        </row>
        <row r="73">
          <cell r="C73">
            <v>654</v>
          </cell>
          <cell r="D73" t="str">
            <v>P.S. ANTAPAMPA</v>
          </cell>
          <cell r="E73" t="str">
            <v>I-1</v>
          </cell>
          <cell r="F73">
            <v>2</v>
          </cell>
          <cell r="G73">
            <v>2</v>
          </cell>
          <cell r="H73">
            <v>1</v>
          </cell>
          <cell r="I73">
            <v>1</v>
          </cell>
          <cell r="J73">
            <v>2</v>
          </cell>
          <cell r="K73">
            <v>7</v>
          </cell>
          <cell r="L73">
            <v>3.5</v>
          </cell>
          <cell r="M73">
            <v>2</v>
          </cell>
          <cell r="N73">
            <v>5</v>
          </cell>
          <cell r="O73">
            <v>2.5</v>
          </cell>
          <cell r="P73">
            <v>1</v>
          </cell>
          <cell r="Q73">
            <v>2</v>
          </cell>
          <cell r="R73">
            <v>2</v>
          </cell>
          <cell r="S73">
            <v>2</v>
          </cell>
          <cell r="T73">
            <v>5</v>
          </cell>
          <cell r="U73">
            <v>2.5</v>
          </cell>
          <cell r="V73">
            <v>3</v>
          </cell>
          <cell r="W73">
            <v>5</v>
          </cell>
          <cell r="X73">
            <v>1.6666666666666667</v>
          </cell>
          <cell r="Y73">
            <v>0</v>
          </cell>
        </row>
        <row r="74">
          <cell r="C74">
            <v>659</v>
          </cell>
          <cell r="D74" t="str">
            <v>C.S. SAN JUAN DE JARPA</v>
          </cell>
          <cell r="E74" t="str">
            <v>I-3</v>
          </cell>
          <cell r="F74">
            <v>26</v>
          </cell>
          <cell r="G74">
            <v>25</v>
          </cell>
          <cell r="H74">
            <v>1</v>
          </cell>
          <cell r="I74">
            <v>3</v>
          </cell>
          <cell r="J74">
            <v>6</v>
          </cell>
          <cell r="K74">
            <v>23</v>
          </cell>
          <cell r="L74">
            <v>3.8333333333333335</v>
          </cell>
          <cell r="M74">
            <v>6</v>
          </cell>
          <cell r="N74">
            <v>13</v>
          </cell>
          <cell r="O74">
            <v>2.1666666666666665</v>
          </cell>
          <cell r="P74">
            <v>3</v>
          </cell>
          <cell r="Q74">
            <v>3</v>
          </cell>
          <cell r="R74">
            <v>1</v>
          </cell>
          <cell r="S74">
            <v>6</v>
          </cell>
          <cell r="T74">
            <v>13</v>
          </cell>
          <cell r="U74">
            <v>2.1666666666666665</v>
          </cell>
          <cell r="V74">
            <v>9</v>
          </cell>
          <cell r="W74">
            <v>12</v>
          </cell>
          <cell r="X74">
            <v>1.3333333333333333</v>
          </cell>
          <cell r="Y74">
            <v>0</v>
          </cell>
        </row>
        <row r="75">
          <cell r="C75">
            <v>661</v>
          </cell>
          <cell r="D75" t="str">
            <v>P.S. YANACANCHA</v>
          </cell>
          <cell r="E75" t="str">
            <v>I-1</v>
          </cell>
          <cell r="F75">
            <v>50</v>
          </cell>
          <cell r="G75">
            <v>50</v>
          </cell>
          <cell r="H75">
            <v>1</v>
          </cell>
          <cell r="I75">
            <v>5</v>
          </cell>
          <cell r="J75">
            <v>10</v>
          </cell>
          <cell r="K75">
            <v>19</v>
          </cell>
          <cell r="L75">
            <v>1.9</v>
          </cell>
          <cell r="M75">
            <v>10</v>
          </cell>
          <cell r="N75">
            <v>20</v>
          </cell>
          <cell r="O75">
            <v>2</v>
          </cell>
          <cell r="P75">
            <v>5</v>
          </cell>
          <cell r="Q75">
            <v>3</v>
          </cell>
          <cell r="R75">
            <v>1</v>
          </cell>
          <cell r="S75">
            <v>10</v>
          </cell>
          <cell r="T75">
            <v>20</v>
          </cell>
          <cell r="U75">
            <v>2</v>
          </cell>
          <cell r="V75">
            <v>15</v>
          </cell>
          <cell r="W75">
            <v>31</v>
          </cell>
          <cell r="X75">
            <v>2.0666666666666669</v>
          </cell>
          <cell r="Y75">
            <v>0</v>
          </cell>
        </row>
        <row r="76">
          <cell r="C76">
            <v>662</v>
          </cell>
          <cell r="D76" t="str">
            <v>P.S. STO DOMINGO DE CACHI</v>
          </cell>
          <cell r="E76" t="str">
            <v>I-1</v>
          </cell>
          <cell r="F76">
            <v>3</v>
          </cell>
          <cell r="G76">
            <v>2</v>
          </cell>
          <cell r="H76">
            <v>1</v>
          </cell>
          <cell r="I76">
            <v>1</v>
          </cell>
          <cell r="J76">
            <v>2</v>
          </cell>
          <cell r="K76">
            <v>5</v>
          </cell>
          <cell r="L76">
            <v>2.5</v>
          </cell>
          <cell r="M76">
            <v>2</v>
          </cell>
          <cell r="N76">
            <v>5</v>
          </cell>
          <cell r="O76">
            <v>2.5</v>
          </cell>
          <cell r="P76">
            <v>1</v>
          </cell>
          <cell r="Q76">
            <v>2</v>
          </cell>
          <cell r="R76">
            <v>2</v>
          </cell>
          <cell r="S76">
            <v>2</v>
          </cell>
          <cell r="T76">
            <v>5</v>
          </cell>
          <cell r="U76">
            <v>2.5</v>
          </cell>
          <cell r="V76">
            <v>3</v>
          </cell>
          <cell r="W76">
            <v>8</v>
          </cell>
          <cell r="X76">
            <v>2.6666666666666665</v>
          </cell>
          <cell r="Y76">
            <v>0</v>
          </cell>
        </row>
        <row r="77">
          <cell r="C77">
            <v>12470</v>
          </cell>
          <cell r="D77" t="str">
            <v>P.S. SHICUY</v>
          </cell>
          <cell r="E77" t="str">
            <v>I-1</v>
          </cell>
          <cell r="F77">
            <v>8</v>
          </cell>
          <cell r="G77">
            <v>8</v>
          </cell>
          <cell r="H77">
            <v>1</v>
          </cell>
          <cell r="I77">
            <v>1</v>
          </cell>
          <cell r="J77">
            <v>2</v>
          </cell>
          <cell r="K77">
            <v>4</v>
          </cell>
          <cell r="L77">
            <v>2</v>
          </cell>
          <cell r="M77">
            <v>2</v>
          </cell>
          <cell r="N77">
            <v>5</v>
          </cell>
          <cell r="O77">
            <v>2.5</v>
          </cell>
          <cell r="P77">
            <v>1</v>
          </cell>
          <cell r="Q77">
            <v>2</v>
          </cell>
          <cell r="R77">
            <v>2</v>
          </cell>
          <cell r="S77">
            <v>2</v>
          </cell>
          <cell r="T77">
            <v>5</v>
          </cell>
          <cell r="U77">
            <v>2.5</v>
          </cell>
          <cell r="V77">
            <v>3</v>
          </cell>
          <cell r="W77">
            <v>10</v>
          </cell>
          <cell r="X77">
            <v>3.3333333333333335</v>
          </cell>
          <cell r="Y77">
            <v>0</v>
          </cell>
        </row>
        <row r="78">
          <cell r="C78">
            <v>641</v>
          </cell>
          <cell r="D78" t="str">
            <v>C.S. SAN JOSE DE QUERO</v>
          </cell>
          <cell r="E78" t="str">
            <v>I-3</v>
          </cell>
          <cell r="F78">
            <v>7</v>
          </cell>
          <cell r="G78">
            <v>7</v>
          </cell>
          <cell r="H78">
            <v>1</v>
          </cell>
          <cell r="I78">
            <v>1</v>
          </cell>
          <cell r="J78">
            <v>2</v>
          </cell>
          <cell r="K78">
            <v>3</v>
          </cell>
          <cell r="L78">
            <v>1.5</v>
          </cell>
          <cell r="M78">
            <v>2</v>
          </cell>
          <cell r="N78">
            <v>6</v>
          </cell>
          <cell r="O78">
            <v>3</v>
          </cell>
          <cell r="P78">
            <v>1</v>
          </cell>
          <cell r="Q78">
            <v>2</v>
          </cell>
          <cell r="R78">
            <v>2</v>
          </cell>
          <cell r="S78">
            <v>2</v>
          </cell>
          <cell r="T78">
            <v>6</v>
          </cell>
          <cell r="U78">
            <v>3</v>
          </cell>
          <cell r="V78">
            <v>3</v>
          </cell>
          <cell r="W78">
            <v>8</v>
          </cell>
          <cell r="X78">
            <v>2.6666666666666665</v>
          </cell>
          <cell r="Y78">
            <v>0</v>
          </cell>
        </row>
        <row r="79">
          <cell r="C79">
            <v>642</v>
          </cell>
          <cell r="D79" t="str">
            <v>P.S. CHAQUICOCHA</v>
          </cell>
          <cell r="E79" t="str">
            <v>I-2</v>
          </cell>
          <cell r="F79">
            <v>22</v>
          </cell>
          <cell r="G79">
            <v>22</v>
          </cell>
          <cell r="H79">
            <v>1</v>
          </cell>
          <cell r="I79">
            <v>2</v>
          </cell>
          <cell r="J79">
            <v>4</v>
          </cell>
          <cell r="K79">
            <v>11</v>
          </cell>
          <cell r="L79">
            <v>2.75</v>
          </cell>
          <cell r="M79">
            <v>4</v>
          </cell>
          <cell r="N79">
            <v>16</v>
          </cell>
          <cell r="O79">
            <v>4</v>
          </cell>
          <cell r="P79">
            <v>2</v>
          </cell>
          <cell r="Q79">
            <v>3</v>
          </cell>
          <cell r="R79">
            <v>1.5</v>
          </cell>
          <cell r="S79">
            <v>4</v>
          </cell>
          <cell r="T79">
            <v>16</v>
          </cell>
          <cell r="U79">
            <v>4</v>
          </cell>
          <cell r="V79">
            <v>6</v>
          </cell>
          <cell r="W79">
            <v>16</v>
          </cell>
          <cell r="X79">
            <v>2.6666666666666665</v>
          </cell>
          <cell r="Y79">
            <v>0</v>
          </cell>
        </row>
        <row r="80">
          <cell r="C80">
            <v>643</v>
          </cell>
          <cell r="D80" t="str">
            <v>P.S. SAN ROQUE DE HUARMITA</v>
          </cell>
          <cell r="E80" t="str">
            <v>I-1</v>
          </cell>
          <cell r="F80">
            <v>11</v>
          </cell>
          <cell r="G80">
            <v>11</v>
          </cell>
          <cell r="H80">
            <v>1</v>
          </cell>
          <cell r="I80">
            <v>1</v>
          </cell>
          <cell r="J80">
            <v>2</v>
          </cell>
          <cell r="K80">
            <v>9</v>
          </cell>
          <cell r="L80">
            <v>4.5</v>
          </cell>
          <cell r="M80">
            <v>2</v>
          </cell>
          <cell r="N80">
            <v>6</v>
          </cell>
          <cell r="O80">
            <v>3</v>
          </cell>
          <cell r="P80">
            <v>1</v>
          </cell>
          <cell r="Q80">
            <v>2</v>
          </cell>
          <cell r="R80">
            <v>2</v>
          </cell>
          <cell r="S80">
            <v>2</v>
          </cell>
          <cell r="T80">
            <v>6</v>
          </cell>
          <cell r="U80">
            <v>3</v>
          </cell>
          <cell r="V80">
            <v>3</v>
          </cell>
          <cell r="W80">
            <v>16</v>
          </cell>
          <cell r="X80">
            <v>5.333333333333333</v>
          </cell>
          <cell r="Y80">
            <v>0</v>
          </cell>
        </row>
        <row r="81">
          <cell r="C81">
            <v>644</v>
          </cell>
          <cell r="D81" t="str">
            <v>P.S. STA. ROSA DE HUARMITA</v>
          </cell>
          <cell r="E81" t="str">
            <v>I-1</v>
          </cell>
          <cell r="F81">
            <v>2</v>
          </cell>
          <cell r="G81">
            <v>0</v>
          </cell>
          <cell r="H81" t="str">
            <v>SIN DATO</v>
          </cell>
          <cell r="I81">
            <v>1</v>
          </cell>
          <cell r="J81">
            <v>2</v>
          </cell>
          <cell r="K81">
            <v>9</v>
          </cell>
          <cell r="L81">
            <v>4.5</v>
          </cell>
          <cell r="M81">
            <v>2</v>
          </cell>
          <cell r="N81">
            <v>6</v>
          </cell>
          <cell r="O81">
            <v>3</v>
          </cell>
          <cell r="P81">
            <v>1</v>
          </cell>
          <cell r="Q81">
            <v>2</v>
          </cell>
          <cell r="R81">
            <v>2</v>
          </cell>
          <cell r="S81">
            <v>2</v>
          </cell>
          <cell r="T81">
            <v>6</v>
          </cell>
          <cell r="U81">
            <v>3</v>
          </cell>
          <cell r="V81">
            <v>3</v>
          </cell>
          <cell r="W81">
            <v>6</v>
          </cell>
          <cell r="X81">
            <v>2</v>
          </cell>
          <cell r="Y81">
            <v>0</v>
          </cell>
        </row>
        <row r="82">
          <cell r="C82">
            <v>645</v>
          </cell>
          <cell r="D82" t="str">
            <v>P.S. USIBAMBA</v>
          </cell>
          <cell r="E82" t="str">
            <v>I-2</v>
          </cell>
          <cell r="F82">
            <v>42</v>
          </cell>
          <cell r="G82">
            <v>42</v>
          </cell>
          <cell r="H82">
            <v>1</v>
          </cell>
          <cell r="I82">
            <v>4</v>
          </cell>
          <cell r="J82">
            <v>8</v>
          </cell>
          <cell r="K82">
            <v>25</v>
          </cell>
          <cell r="L82">
            <v>3.125</v>
          </cell>
          <cell r="M82">
            <v>8</v>
          </cell>
          <cell r="N82">
            <v>12</v>
          </cell>
          <cell r="O82">
            <v>1.5</v>
          </cell>
          <cell r="P82">
            <v>4</v>
          </cell>
          <cell r="Q82">
            <v>3</v>
          </cell>
          <cell r="R82">
            <v>1</v>
          </cell>
          <cell r="S82">
            <v>8</v>
          </cell>
          <cell r="T82">
            <v>12</v>
          </cell>
          <cell r="U82">
            <v>1.5</v>
          </cell>
          <cell r="V82">
            <v>12</v>
          </cell>
          <cell r="W82">
            <v>22</v>
          </cell>
          <cell r="X82">
            <v>1.8333333333333333</v>
          </cell>
          <cell r="Y82">
            <v>0</v>
          </cell>
        </row>
        <row r="83">
          <cell r="C83">
            <v>6738</v>
          </cell>
          <cell r="D83" t="str">
            <v>P.S. SULCAN</v>
          </cell>
          <cell r="E83" t="str">
            <v>I-1</v>
          </cell>
          <cell r="F83">
            <v>7</v>
          </cell>
          <cell r="G83">
            <v>7</v>
          </cell>
          <cell r="H83">
            <v>1</v>
          </cell>
          <cell r="I83">
            <v>1</v>
          </cell>
          <cell r="J83">
            <v>2</v>
          </cell>
          <cell r="K83">
            <v>5</v>
          </cell>
          <cell r="L83">
            <v>2.5</v>
          </cell>
          <cell r="M83">
            <v>2</v>
          </cell>
          <cell r="N83">
            <v>5</v>
          </cell>
          <cell r="O83">
            <v>2.5</v>
          </cell>
          <cell r="P83">
            <v>1</v>
          </cell>
          <cell r="Q83">
            <v>1</v>
          </cell>
          <cell r="R83">
            <v>1</v>
          </cell>
          <cell r="S83">
            <v>2</v>
          </cell>
          <cell r="T83">
            <v>5</v>
          </cell>
          <cell r="U83">
            <v>2.5</v>
          </cell>
          <cell r="V83">
            <v>3</v>
          </cell>
          <cell r="W83">
            <v>8</v>
          </cell>
          <cell r="X83">
            <v>2.6666666666666665</v>
          </cell>
          <cell r="Y83">
            <v>0</v>
          </cell>
        </row>
        <row r="84">
          <cell r="C84">
            <v>608</v>
          </cell>
          <cell r="D84" t="str">
            <v>C.S. CHILCA</v>
          </cell>
          <cell r="E84" t="str">
            <v>I-4</v>
          </cell>
          <cell r="F84">
            <v>900</v>
          </cell>
          <cell r="G84">
            <v>875</v>
          </cell>
          <cell r="H84">
            <v>1</v>
          </cell>
          <cell r="I84">
            <v>75</v>
          </cell>
          <cell r="J84">
            <v>150</v>
          </cell>
          <cell r="K84">
            <v>297</v>
          </cell>
          <cell r="L84">
            <v>1.98</v>
          </cell>
          <cell r="M84">
            <v>150</v>
          </cell>
          <cell r="N84">
            <v>224</v>
          </cell>
          <cell r="O84">
            <v>1.4933333333333334</v>
          </cell>
          <cell r="P84">
            <v>75</v>
          </cell>
          <cell r="Q84">
            <v>21</v>
          </cell>
          <cell r="R84">
            <v>1</v>
          </cell>
          <cell r="S84">
            <v>150</v>
          </cell>
          <cell r="T84">
            <v>224</v>
          </cell>
          <cell r="U84">
            <v>1.4933333333333334</v>
          </cell>
          <cell r="V84">
            <v>225</v>
          </cell>
          <cell r="W84">
            <v>338</v>
          </cell>
          <cell r="X84">
            <v>1.5022222222222221</v>
          </cell>
          <cell r="Y84">
            <v>0</v>
          </cell>
        </row>
        <row r="85">
          <cell r="C85">
            <v>609</v>
          </cell>
          <cell r="D85" t="str">
            <v>P.S. AZAPAMPA</v>
          </cell>
          <cell r="E85" t="str">
            <v>I-2</v>
          </cell>
          <cell r="F85">
            <v>142</v>
          </cell>
          <cell r="G85">
            <v>142</v>
          </cell>
          <cell r="H85">
            <v>1</v>
          </cell>
          <cell r="I85">
            <v>12</v>
          </cell>
          <cell r="J85">
            <v>24</v>
          </cell>
          <cell r="K85">
            <v>169</v>
          </cell>
          <cell r="L85">
            <v>7.041666666666667</v>
          </cell>
          <cell r="M85">
            <v>24</v>
          </cell>
          <cell r="N85">
            <v>119</v>
          </cell>
          <cell r="O85">
            <v>4.958333333333333</v>
          </cell>
          <cell r="P85">
            <v>12</v>
          </cell>
          <cell r="Q85">
            <v>5</v>
          </cell>
          <cell r="R85">
            <v>1</v>
          </cell>
          <cell r="S85">
            <v>24</v>
          </cell>
          <cell r="T85">
            <v>119</v>
          </cell>
          <cell r="U85">
            <v>4.958333333333333</v>
          </cell>
          <cell r="V85">
            <v>36</v>
          </cell>
          <cell r="W85">
            <v>156</v>
          </cell>
          <cell r="X85">
            <v>4.333333333333333</v>
          </cell>
          <cell r="Y85">
            <v>0</v>
          </cell>
        </row>
        <row r="86">
          <cell r="C86">
            <v>610</v>
          </cell>
          <cell r="D86" t="str">
            <v>C.S. AUQUIMARCA</v>
          </cell>
          <cell r="E86" t="str">
            <v>I-3</v>
          </cell>
          <cell r="F86">
            <v>181</v>
          </cell>
          <cell r="G86">
            <v>181</v>
          </cell>
          <cell r="H86">
            <v>1</v>
          </cell>
          <cell r="I86">
            <v>16</v>
          </cell>
          <cell r="J86">
            <v>32</v>
          </cell>
          <cell r="K86">
            <v>93</v>
          </cell>
          <cell r="L86">
            <v>2.90625</v>
          </cell>
          <cell r="M86">
            <v>32</v>
          </cell>
          <cell r="N86">
            <v>60</v>
          </cell>
          <cell r="O86">
            <v>1.875</v>
          </cell>
          <cell r="P86">
            <v>16</v>
          </cell>
          <cell r="Q86">
            <v>6</v>
          </cell>
          <cell r="R86">
            <v>1</v>
          </cell>
          <cell r="S86">
            <v>32</v>
          </cell>
          <cell r="T86">
            <v>60</v>
          </cell>
          <cell r="U86">
            <v>1.875</v>
          </cell>
          <cell r="V86">
            <v>48</v>
          </cell>
          <cell r="W86">
            <v>83</v>
          </cell>
          <cell r="X86">
            <v>1.7291666666666667</v>
          </cell>
          <cell r="Y86">
            <v>0</v>
          </cell>
        </row>
        <row r="87">
          <cell r="C87">
            <v>611</v>
          </cell>
          <cell r="D87" t="str">
            <v>P.S. LA ESPERANZA</v>
          </cell>
          <cell r="E87" t="str">
            <v>I-2</v>
          </cell>
          <cell r="F87">
            <v>225</v>
          </cell>
          <cell r="G87">
            <v>223</v>
          </cell>
          <cell r="H87">
            <v>1</v>
          </cell>
          <cell r="I87">
            <v>19</v>
          </cell>
          <cell r="J87">
            <v>38</v>
          </cell>
          <cell r="K87">
            <v>160</v>
          </cell>
          <cell r="L87">
            <v>4.2105263157894735</v>
          </cell>
          <cell r="M87">
            <v>38</v>
          </cell>
          <cell r="N87">
            <v>123</v>
          </cell>
          <cell r="O87">
            <v>3.236842105263158</v>
          </cell>
          <cell r="P87">
            <v>19</v>
          </cell>
          <cell r="Q87">
            <v>5</v>
          </cell>
          <cell r="R87">
            <v>1</v>
          </cell>
          <cell r="S87">
            <v>38</v>
          </cell>
          <cell r="T87">
            <v>123</v>
          </cell>
          <cell r="U87">
            <v>3.236842105263158</v>
          </cell>
          <cell r="V87">
            <v>57</v>
          </cell>
          <cell r="W87">
            <v>157</v>
          </cell>
          <cell r="X87">
            <v>2.7543859649122808</v>
          </cell>
          <cell r="Y87">
            <v>0</v>
          </cell>
        </row>
        <row r="88">
          <cell r="C88">
            <v>612</v>
          </cell>
          <cell r="D88" t="str">
            <v>P.S. CHUPURO</v>
          </cell>
          <cell r="E88" t="str">
            <v>I-2</v>
          </cell>
          <cell r="F88">
            <v>21</v>
          </cell>
          <cell r="G88">
            <v>21</v>
          </cell>
          <cell r="H88">
            <v>1</v>
          </cell>
          <cell r="I88">
            <v>2</v>
          </cell>
          <cell r="J88">
            <v>4</v>
          </cell>
          <cell r="K88">
            <v>14</v>
          </cell>
          <cell r="L88">
            <v>3.5</v>
          </cell>
          <cell r="M88">
            <v>4</v>
          </cell>
          <cell r="N88">
            <v>14</v>
          </cell>
          <cell r="O88">
            <v>3.5</v>
          </cell>
          <cell r="P88">
            <v>2</v>
          </cell>
          <cell r="Q88">
            <v>1</v>
          </cell>
          <cell r="R88">
            <v>1</v>
          </cell>
          <cell r="S88">
            <v>4</v>
          </cell>
          <cell r="T88">
            <v>14</v>
          </cell>
          <cell r="U88">
            <v>3.5</v>
          </cell>
          <cell r="V88">
            <v>6</v>
          </cell>
          <cell r="W88">
            <v>11</v>
          </cell>
          <cell r="X88">
            <v>1.8333333333333333</v>
          </cell>
          <cell r="Y88">
            <v>0</v>
          </cell>
        </row>
        <row r="89">
          <cell r="C89">
            <v>613</v>
          </cell>
          <cell r="D89" t="str">
            <v>P.S. CARHUAPACCHA</v>
          </cell>
          <cell r="E89" t="str">
            <v>I-1</v>
          </cell>
          <cell r="F89">
            <v>0</v>
          </cell>
          <cell r="G89">
            <v>0</v>
          </cell>
          <cell r="H89" t="str">
            <v>SIN DATO</v>
          </cell>
          <cell r="I89">
            <v>0</v>
          </cell>
          <cell r="J89">
            <v>0</v>
          </cell>
          <cell r="K89">
            <v>7</v>
          </cell>
          <cell r="L89">
            <v>7</v>
          </cell>
          <cell r="M89">
            <v>0</v>
          </cell>
          <cell r="N89">
            <v>3</v>
          </cell>
          <cell r="O89">
            <v>3</v>
          </cell>
          <cell r="P89">
            <v>0</v>
          </cell>
          <cell r="Q89">
            <v>1</v>
          </cell>
          <cell r="R89">
            <v>1</v>
          </cell>
          <cell r="S89">
            <v>0</v>
          </cell>
          <cell r="T89">
            <v>3</v>
          </cell>
          <cell r="U89">
            <v>3</v>
          </cell>
          <cell r="V89">
            <v>0</v>
          </cell>
          <cell r="W89">
            <v>5</v>
          </cell>
          <cell r="X89">
            <v>5</v>
          </cell>
          <cell r="Y89">
            <v>0</v>
          </cell>
        </row>
        <row r="90">
          <cell r="C90">
            <v>614</v>
          </cell>
          <cell r="D90" t="str">
            <v>P.S. SOCOS</v>
          </cell>
          <cell r="E90" t="str">
            <v>I-1</v>
          </cell>
          <cell r="F90">
            <v>5</v>
          </cell>
          <cell r="G90">
            <v>5</v>
          </cell>
          <cell r="H90">
            <v>1</v>
          </cell>
          <cell r="I90">
            <v>1</v>
          </cell>
          <cell r="J90">
            <v>2</v>
          </cell>
          <cell r="K90">
            <v>7</v>
          </cell>
          <cell r="L90">
            <v>3.5</v>
          </cell>
          <cell r="M90">
            <v>2</v>
          </cell>
          <cell r="N90">
            <v>7</v>
          </cell>
          <cell r="O90">
            <v>3.5</v>
          </cell>
          <cell r="P90">
            <v>1</v>
          </cell>
          <cell r="Q90">
            <v>3</v>
          </cell>
          <cell r="R90">
            <v>1</v>
          </cell>
          <cell r="S90">
            <v>2</v>
          </cell>
          <cell r="T90">
            <v>7</v>
          </cell>
          <cell r="U90">
            <v>3.5</v>
          </cell>
          <cell r="V90">
            <v>3</v>
          </cell>
          <cell r="W90">
            <v>9</v>
          </cell>
          <cell r="X90">
            <v>3</v>
          </cell>
          <cell r="Y90">
            <v>0</v>
          </cell>
        </row>
        <row r="91">
          <cell r="C91">
            <v>615</v>
          </cell>
          <cell r="D91" t="str">
            <v>P.S. CULLHUAS</v>
          </cell>
          <cell r="E91" t="str">
            <v>I-2</v>
          </cell>
          <cell r="F91">
            <v>7</v>
          </cell>
          <cell r="G91">
            <v>7</v>
          </cell>
          <cell r="H91">
            <v>1</v>
          </cell>
          <cell r="I91">
            <v>1</v>
          </cell>
          <cell r="J91">
            <v>2</v>
          </cell>
          <cell r="K91">
            <v>7</v>
          </cell>
          <cell r="L91">
            <v>3.5</v>
          </cell>
          <cell r="M91">
            <v>2</v>
          </cell>
          <cell r="N91">
            <v>7</v>
          </cell>
          <cell r="O91">
            <v>3.5</v>
          </cell>
          <cell r="P91">
            <v>1</v>
          </cell>
          <cell r="Q91">
            <v>0</v>
          </cell>
          <cell r="R91">
            <v>0</v>
          </cell>
          <cell r="S91">
            <v>2</v>
          </cell>
          <cell r="T91">
            <v>7</v>
          </cell>
          <cell r="U91">
            <v>3.5</v>
          </cell>
          <cell r="V91">
            <v>3</v>
          </cell>
          <cell r="W91">
            <v>8</v>
          </cell>
          <cell r="X91">
            <v>2.6666666666666665</v>
          </cell>
          <cell r="Y91" t="str">
            <v>NO</v>
          </cell>
        </row>
        <row r="92">
          <cell r="C92">
            <v>616</v>
          </cell>
          <cell r="D92" t="str">
            <v>P.S. PIHUAS</v>
          </cell>
          <cell r="E92" t="str">
            <v>I-1</v>
          </cell>
          <cell r="F92">
            <v>6</v>
          </cell>
          <cell r="G92">
            <v>6</v>
          </cell>
          <cell r="H92">
            <v>1</v>
          </cell>
          <cell r="I92">
            <v>1</v>
          </cell>
          <cell r="J92">
            <v>2</v>
          </cell>
          <cell r="K92">
            <v>8</v>
          </cell>
          <cell r="L92">
            <v>4</v>
          </cell>
          <cell r="M92">
            <v>2</v>
          </cell>
          <cell r="N92">
            <v>4</v>
          </cell>
          <cell r="O92">
            <v>2</v>
          </cell>
          <cell r="P92">
            <v>1</v>
          </cell>
          <cell r="Q92">
            <v>0</v>
          </cell>
          <cell r="R92">
            <v>0</v>
          </cell>
          <cell r="S92">
            <v>2</v>
          </cell>
          <cell r="T92">
            <v>4</v>
          </cell>
          <cell r="U92">
            <v>2</v>
          </cell>
          <cell r="V92">
            <v>3</v>
          </cell>
          <cell r="W92">
            <v>4</v>
          </cell>
          <cell r="X92">
            <v>1.3333333333333333</v>
          </cell>
          <cell r="Y92" t="str">
            <v>NO</v>
          </cell>
        </row>
        <row r="93">
          <cell r="C93">
            <v>617</v>
          </cell>
          <cell r="D93" t="str">
            <v>P.S. RETAMA BAJA</v>
          </cell>
          <cell r="E93" t="str">
            <v>I-1</v>
          </cell>
          <cell r="F93">
            <v>5</v>
          </cell>
          <cell r="G93">
            <v>5</v>
          </cell>
          <cell r="H93">
            <v>1</v>
          </cell>
          <cell r="I93">
            <v>1</v>
          </cell>
          <cell r="J93">
            <v>2</v>
          </cell>
          <cell r="K93">
            <v>3</v>
          </cell>
          <cell r="L93">
            <v>1.5</v>
          </cell>
          <cell r="M93">
            <v>2</v>
          </cell>
          <cell r="N93">
            <v>1</v>
          </cell>
          <cell r="O93">
            <v>0.5</v>
          </cell>
          <cell r="P93">
            <v>1</v>
          </cell>
          <cell r="Q93">
            <v>0</v>
          </cell>
          <cell r="R93">
            <v>0</v>
          </cell>
          <cell r="S93">
            <v>2</v>
          </cell>
          <cell r="T93">
            <v>1</v>
          </cell>
          <cell r="U93">
            <v>0.5</v>
          </cell>
          <cell r="V93">
            <v>3</v>
          </cell>
          <cell r="W93">
            <v>4</v>
          </cell>
          <cell r="X93">
            <v>1.3333333333333333</v>
          </cell>
          <cell r="Y93" t="str">
            <v>NO</v>
          </cell>
        </row>
        <row r="94">
          <cell r="C94">
            <v>619</v>
          </cell>
          <cell r="D94" t="str">
            <v>P.S. HUACRAPUQUIO</v>
          </cell>
          <cell r="E94" t="str">
            <v>I-2</v>
          </cell>
          <cell r="F94">
            <v>16</v>
          </cell>
          <cell r="G94">
            <v>16</v>
          </cell>
          <cell r="H94">
            <v>1</v>
          </cell>
          <cell r="I94">
            <v>2</v>
          </cell>
          <cell r="J94">
            <v>4</v>
          </cell>
          <cell r="K94">
            <v>5</v>
          </cell>
          <cell r="L94">
            <v>1.25</v>
          </cell>
          <cell r="M94">
            <v>4</v>
          </cell>
          <cell r="N94">
            <v>5</v>
          </cell>
          <cell r="O94">
            <v>1.25</v>
          </cell>
          <cell r="P94">
            <v>2</v>
          </cell>
          <cell r="Q94">
            <v>1</v>
          </cell>
          <cell r="R94">
            <v>1</v>
          </cell>
          <cell r="S94">
            <v>4</v>
          </cell>
          <cell r="T94">
            <v>5</v>
          </cell>
          <cell r="U94">
            <v>1.25</v>
          </cell>
          <cell r="V94">
            <v>6</v>
          </cell>
          <cell r="W94">
            <v>13</v>
          </cell>
          <cell r="X94">
            <v>2.1666666666666665</v>
          </cell>
          <cell r="Y94">
            <v>0</v>
          </cell>
        </row>
        <row r="95">
          <cell r="C95">
            <v>620</v>
          </cell>
          <cell r="D95" t="str">
            <v>C.S. HUANCAN</v>
          </cell>
          <cell r="E95" t="str">
            <v>I-3</v>
          </cell>
          <cell r="F95">
            <v>179</v>
          </cell>
          <cell r="G95">
            <v>178</v>
          </cell>
          <cell r="H95">
            <v>1</v>
          </cell>
          <cell r="I95">
            <v>15</v>
          </cell>
          <cell r="J95">
            <v>30</v>
          </cell>
          <cell r="K95">
            <v>127</v>
          </cell>
          <cell r="L95">
            <v>4.2333333333333334</v>
          </cell>
          <cell r="M95">
            <v>30</v>
          </cell>
          <cell r="N95">
            <v>96</v>
          </cell>
          <cell r="O95">
            <v>3.2</v>
          </cell>
          <cell r="P95">
            <v>15</v>
          </cell>
          <cell r="Q95">
            <v>6</v>
          </cell>
          <cell r="R95">
            <v>1</v>
          </cell>
          <cell r="S95">
            <v>30</v>
          </cell>
          <cell r="T95">
            <v>96</v>
          </cell>
          <cell r="U95">
            <v>3.2</v>
          </cell>
          <cell r="V95">
            <v>45</v>
          </cell>
          <cell r="W95">
            <v>124</v>
          </cell>
          <cell r="X95">
            <v>2.7555555555555555</v>
          </cell>
          <cell r="Y95">
            <v>0</v>
          </cell>
        </row>
        <row r="96">
          <cell r="C96">
            <v>621</v>
          </cell>
          <cell r="D96" t="str">
            <v>P.S. HUARI</v>
          </cell>
          <cell r="E96" t="str">
            <v>I-2</v>
          </cell>
          <cell r="F96">
            <v>71</v>
          </cell>
          <cell r="G96">
            <v>71</v>
          </cell>
          <cell r="H96">
            <v>1</v>
          </cell>
          <cell r="I96">
            <v>6</v>
          </cell>
          <cell r="J96">
            <v>12</v>
          </cell>
          <cell r="K96">
            <v>40</v>
          </cell>
          <cell r="L96">
            <v>3.3333333333333335</v>
          </cell>
          <cell r="M96">
            <v>12</v>
          </cell>
          <cell r="N96">
            <v>29</v>
          </cell>
          <cell r="O96">
            <v>2.4166666666666665</v>
          </cell>
          <cell r="P96">
            <v>6</v>
          </cell>
          <cell r="Q96">
            <v>2</v>
          </cell>
          <cell r="R96">
            <v>1</v>
          </cell>
          <cell r="S96">
            <v>12</v>
          </cell>
          <cell r="T96">
            <v>29</v>
          </cell>
          <cell r="U96">
            <v>2.4166666666666665</v>
          </cell>
          <cell r="V96">
            <v>18</v>
          </cell>
          <cell r="W96">
            <v>55</v>
          </cell>
          <cell r="X96">
            <v>3.0555555555555554</v>
          </cell>
          <cell r="Y96">
            <v>0</v>
          </cell>
        </row>
        <row r="97">
          <cell r="C97">
            <v>622</v>
          </cell>
          <cell r="D97" t="str">
            <v>C.S. HUAYUCACHI</v>
          </cell>
          <cell r="E97" t="str">
            <v>I-3</v>
          </cell>
          <cell r="F97">
            <v>93</v>
          </cell>
          <cell r="G97">
            <v>93</v>
          </cell>
          <cell r="H97">
            <v>1</v>
          </cell>
          <cell r="I97">
            <v>8</v>
          </cell>
          <cell r="J97">
            <v>16</v>
          </cell>
          <cell r="K97">
            <v>85</v>
          </cell>
          <cell r="L97">
            <v>5.3125</v>
          </cell>
          <cell r="M97">
            <v>16</v>
          </cell>
          <cell r="N97">
            <v>70</v>
          </cell>
          <cell r="O97">
            <v>4.375</v>
          </cell>
          <cell r="P97">
            <v>8</v>
          </cell>
          <cell r="Q97">
            <v>3</v>
          </cell>
          <cell r="R97">
            <v>1</v>
          </cell>
          <cell r="S97">
            <v>16</v>
          </cell>
          <cell r="T97">
            <v>70</v>
          </cell>
          <cell r="U97">
            <v>4.375</v>
          </cell>
          <cell r="V97">
            <v>24</v>
          </cell>
          <cell r="W97">
            <v>93</v>
          </cell>
          <cell r="X97">
            <v>3.875</v>
          </cell>
          <cell r="Y97">
            <v>0</v>
          </cell>
        </row>
        <row r="98">
          <cell r="C98">
            <v>623</v>
          </cell>
          <cell r="D98" t="str">
            <v>P.S. HUMANMARCA</v>
          </cell>
          <cell r="E98" t="str">
            <v>I-1</v>
          </cell>
          <cell r="F98">
            <v>35</v>
          </cell>
          <cell r="G98">
            <v>34</v>
          </cell>
          <cell r="H98">
            <v>1</v>
          </cell>
          <cell r="I98">
            <v>3</v>
          </cell>
          <cell r="J98">
            <v>6</v>
          </cell>
          <cell r="K98">
            <v>25</v>
          </cell>
          <cell r="L98">
            <v>4.166666666666667</v>
          </cell>
          <cell r="M98">
            <v>6</v>
          </cell>
          <cell r="N98">
            <v>16</v>
          </cell>
          <cell r="O98">
            <v>2.6666666666666665</v>
          </cell>
          <cell r="P98">
            <v>3</v>
          </cell>
          <cell r="Q98">
            <v>1</v>
          </cell>
          <cell r="R98">
            <v>1</v>
          </cell>
          <cell r="S98">
            <v>6</v>
          </cell>
          <cell r="T98">
            <v>16</v>
          </cell>
          <cell r="U98">
            <v>2.6666666666666665</v>
          </cell>
          <cell r="V98">
            <v>9</v>
          </cell>
          <cell r="W98">
            <v>21</v>
          </cell>
          <cell r="X98">
            <v>2.3333333333333335</v>
          </cell>
          <cell r="Y98">
            <v>0</v>
          </cell>
        </row>
        <row r="99">
          <cell r="C99">
            <v>624</v>
          </cell>
          <cell r="D99" t="str">
            <v>C.S. PUCARA</v>
          </cell>
          <cell r="E99" t="str">
            <v>I-3</v>
          </cell>
          <cell r="F99">
            <v>32</v>
          </cell>
          <cell r="G99">
            <v>32</v>
          </cell>
          <cell r="H99">
            <v>1</v>
          </cell>
          <cell r="I99">
            <v>3</v>
          </cell>
          <cell r="J99">
            <v>6</v>
          </cell>
          <cell r="K99">
            <v>21</v>
          </cell>
          <cell r="L99">
            <v>3.5</v>
          </cell>
          <cell r="M99">
            <v>6</v>
          </cell>
          <cell r="N99">
            <v>13</v>
          </cell>
          <cell r="O99">
            <v>2.1666666666666665</v>
          </cell>
          <cell r="P99">
            <v>3</v>
          </cell>
          <cell r="Q99">
            <v>1</v>
          </cell>
          <cell r="R99">
            <v>1</v>
          </cell>
          <cell r="S99">
            <v>6</v>
          </cell>
          <cell r="T99">
            <v>13</v>
          </cell>
          <cell r="U99">
            <v>2.1666666666666665</v>
          </cell>
          <cell r="V99">
            <v>9</v>
          </cell>
          <cell r="W99">
            <v>19</v>
          </cell>
          <cell r="X99">
            <v>2.1111111111111112</v>
          </cell>
          <cell r="Y99">
            <v>0</v>
          </cell>
        </row>
        <row r="100">
          <cell r="C100">
            <v>625</v>
          </cell>
          <cell r="D100" t="str">
            <v>P.S. MARCAVALLE</v>
          </cell>
          <cell r="E100" t="str">
            <v>I-1</v>
          </cell>
          <cell r="F100">
            <v>5</v>
          </cell>
          <cell r="G100">
            <v>5</v>
          </cell>
          <cell r="H100">
            <v>1</v>
          </cell>
          <cell r="I100">
            <v>1</v>
          </cell>
          <cell r="J100">
            <v>2</v>
          </cell>
          <cell r="K100">
            <v>7</v>
          </cell>
          <cell r="L100">
            <v>3.5</v>
          </cell>
          <cell r="M100">
            <v>2</v>
          </cell>
          <cell r="N100">
            <v>4</v>
          </cell>
          <cell r="O100">
            <v>2</v>
          </cell>
          <cell r="P100">
            <v>1</v>
          </cell>
          <cell r="Q100">
            <v>3</v>
          </cell>
          <cell r="R100">
            <v>0</v>
          </cell>
          <cell r="S100">
            <v>2</v>
          </cell>
          <cell r="T100">
            <v>4</v>
          </cell>
          <cell r="U100">
            <v>2</v>
          </cell>
          <cell r="V100">
            <v>3</v>
          </cell>
          <cell r="W100">
            <v>9</v>
          </cell>
          <cell r="X100">
            <v>3</v>
          </cell>
          <cell r="Y100" t="str">
            <v>NO</v>
          </cell>
        </row>
        <row r="101">
          <cell r="C101">
            <v>626</v>
          </cell>
          <cell r="D101" t="str">
            <v>P.S. RAQUINA</v>
          </cell>
          <cell r="E101" t="str">
            <v>I-1</v>
          </cell>
          <cell r="F101">
            <v>6</v>
          </cell>
          <cell r="G101">
            <v>6</v>
          </cell>
          <cell r="H101">
            <v>1</v>
          </cell>
          <cell r="I101">
            <v>1</v>
          </cell>
          <cell r="J101">
            <v>2</v>
          </cell>
          <cell r="K101">
            <v>8</v>
          </cell>
          <cell r="L101">
            <v>4</v>
          </cell>
          <cell r="M101">
            <v>2</v>
          </cell>
          <cell r="N101">
            <v>6</v>
          </cell>
          <cell r="O101">
            <v>3</v>
          </cell>
          <cell r="P101">
            <v>1</v>
          </cell>
          <cell r="Q101">
            <v>2</v>
          </cell>
          <cell r="R101">
            <v>2</v>
          </cell>
          <cell r="S101">
            <v>2</v>
          </cell>
          <cell r="T101">
            <v>6</v>
          </cell>
          <cell r="U101">
            <v>3</v>
          </cell>
          <cell r="V101">
            <v>3</v>
          </cell>
          <cell r="W101">
            <v>9</v>
          </cell>
          <cell r="X101">
            <v>3</v>
          </cell>
          <cell r="Y101">
            <v>0</v>
          </cell>
        </row>
        <row r="102">
          <cell r="C102">
            <v>627</v>
          </cell>
          <cell r="D102" t="str">
            <v>P.S. JATUN SUCLLA</v>
          </cell>
          <cell r="E102" t="str">
            <v>I-1</v>
          </cell>
          <cell r="F102">
            <v>3</v>
          </cell>
          <cell r="G102">
            <v>3</v>
          </cell>
          <cell r="H102">
            <v>1</v>
          </cell>
          <cell r="I102">
            <v>1</v>
          </cell>
          <cell r="J102">
            <v>2</v>
          </cell>
          <cell r="K102">
            <v>8</v>
          </cell>
          <cell r="L102">
            <v>4</v>
          </cell>
          <cell r="M102">
            <v>2</v>
          </cell>
          <cell r="N102">
            <v>3</v>
          </cell>
          <cell r="O102">
            <v>1.5</v>
          </cell>
          <cell r="P102">
            <v>1</v>
          </cell>
          <cell r="Q102">
            <v>3</v>
          </cell>
          <cell r="R102">
            <v>0</v>
          </cell>
          <cell r="S102">
            <v>2</v>
          </cell>
          <cell r="T102">
            <v>3</v>
          </cell>
          <cell r="U102">
            <v>1.5</v>
          </cell>
          <cell r="V102">
            <v>3</v>
          </cell>
          <cell r="W102">
            <v>3</v>
          </cell>
          <cell r="X102">
            <v>1</v>
          </cell>
          <cell r="Y102" t="str">
            <v>NO</v>
          </cell>
        </row>
        <row r="103">
          <cell r="C103">
            <v>628</v>
          </cell>
          <cell r="D103" t="str">
            <v>P.S. DOS DE MAYO</v>
          </cell>
          <cell r="E103" t="str">
            <v>I-1</v>
          </cell>
          <cell r="F103">
            <v>8</v>
          </cell>
          <cell r="G103">
            <v>8</v>
          </cell>
          <cell r="H103">
            <v>1</v>
          </cell>
          <cell r="I103">
            <v>1</v>
          </cell>
          <cell r="J103">
            <v>2</v>
          </cell>
          <cell r="K103">
            <v>6</v>
          </cell>
          <cell r="L103">
            <v>3</v>
          </cell>
          <cell r="M103">
            <v>2</v>
          </cell>
          <cell r="N103">
            <v>5</v>
          </cell>
          <cell r="O103">
            <v>2.5</v>
          </cell>
          <cell r="P103">
            <v>1</v>
          </cell>
          <cell r="Q103">
            <v>0</v>
          </cell>
          <cell r="R103">
            <v>0</v>
          </cell>
          <cell r="S103">
            <v>2</v>
          </cell>
          <cell r="T103">
            <v>5</v>
          </cell>
          <cell r="U103">
            <v>2.5</v>
          </cell>
          <cell r="V103">
            <v>3</v>
          </cell>
          <cell r="W103">
            <v>6</v>
          </cell>
          <cell r="X103">
            <v>2</v>
          </cell>
          <cell r="Y103" t="str">
            <v>NO</v>
          </cell>
        </row>
        <row r="104">
          <cell r="C104">
            <v>629</v>
          </cell>
          <cell r="D104" t="str">
            <v>C.S. SAPALLANGA</v>
          </cell>
          <cell r="E104" t="str">
            <v>I-3</v>
          </cell>
          <cell r="F104">
            <v>50</v>
          </cell>
          <cell r="G104">
            <v>50</v>
          </cell>
          <cell r="H104">
            <v>1</v>
          </cell>
          <cell r="I104">
            <v>5</v>
          </cell>
          <cell r="J104">
            <v>10</v>
          </cell>
          <cell r="K104">
            <v>66</v>
          </cell>
          <cell r="L104">
            <v>6.6</v>
          </cell>
          <cell r="M104">
            <v>10</v>
          </cell>
          <cell r="N104">
            <v>51</v>
          </cell>
          <cell r="O104">
            <v>5.0999999999999996</v>
          </cell>
          <cell r="P104">
            <v>5</v>
          </cell>
          <cell r="Q104">
            <v>2</v>
          </cell>
          <cell r="R104">
            <v>1</v>
          </cell>
          <cell r="S104">
            <v>10</v>
          </cell>
          <cell r="T104">
            <v>51</v>
          </cell>
          <cell r="U104">
            <v>5.0999999999999996</v>
          </cell>
          <cell r="V104">
            <v>15</v>
          </cell>
          <cell r="W104">
            <v>80</v>
          </cell>
          <cell r="X104">
            <v>5.333333333333333</v>
          </cell>
          <cell r="Y104">
            <v>0</v>
          </cell>
        </row>
        <row r="105">
          <cell r="C105">
            <v>630</v>
          </cell>
          <cell r="D105" t="str">
            <v>P.S. LA PUNTA</v>
          </cell>
          <cell r="E105" t="str">
            <v>I-2</v>
          </cell>
          <cell r="F105">
            <v>19</v>
          </cell>
          <cell r="G105">
            <v>19</v>
          </cell>
          <cell r="H105">
            <v>1</v>
          </cell>
          <cell r="I105">
            <v>2</v>
          </cell>
          <cell r="J105">
            <v>4</v>
          </cell>
          <cell r="K105">
            <v>80</v>
          </cell>
          <cell r="L105">
            <v>20</v>
          </cell>
          <cell r="M105">
            <v>4</v>
          </cell>
          <cell r="N105">
            <v>42</v>
          </cell>
          <cell r="O105">
            <v>10.5</v>
          </cell>
          <cell r="P105">
            <v>2</v>
          </cell>
          <cell r="Q105">
            <v>2</v>
          </cell>
          <cell r="R105">
            <v>1</v>
          </cell>
          <cell r="S105">
            <v>4</v>
          </cell>
          <cell r="T105">
            <v>42</v>
          </cell>
          <cell r="U105">
            <v>10.5</v>
          </cell>
          <cell r="V105">
            <v>6</v>
          </cell>
          <cell r="W105">
            <v>58</v>
          </cell>
          <cell r="X105">
            <v>9.6666666666666661</v>
          </cell>
          <cell r="Y105">
            <v>0</v>
          </cell>
        </row>
        <row r="106">
          <cell r="C106">
            <v>631</v>
          </cell>
          <cell r="D106" t="str">
            <v>P.S. COCHARCAS</v>
          </cell>
          <cell r="E106" t="str">
            <v>I-1</v>
          </cell>
          <cell r="F106">
            <v>20</v>
          </cell>
          <cell r="G106">
            <v>20</v>
          </cell>
          <cell r="H106">
            <v>1</v>
          </cell>
          <cell r="I106">
            <v>2</v>
          </cell>
          <cell r="J106">
            <v>4</v>
          </cell>
          <cell r="K106">
            <v>22</v>
          </cell>
          <cell r="L106">
            <v>5.5</v>
          </cell>
          <cell r="M106">
            <v>4</v>
          </cell>
          <cell r="N106">
            <v>13</v>
          </cell>
          <cell r="O106">
            <v>3.25</v>
          </cell>
          <cell r="P106">
            <v>2</v>
          </cell>
          <cell r="Q106">
            <v>1</v>
          </cell>
          <cell r="R106">
            <v>1</v>
          </cell>
          <cell r="S106">
            <v>4</v>
          </cell>
          <cell r="T106">
            <v>13</v>
          </cell>
          <cell r="U106">
            <v>3.25</v>
          </cell>
          <cell r="V106">
            <v>6</v>
          </cell>
          <cell r="W106">
            <v>29</v>
          </cell>
          <cell r="X106">
            <v>4.833333333333333</v>
          </cell>
          <cell r="Y106">
            <v>0</v>
          </cell>
        </row>
        <row r="107">
          <cell r="C107">
            <v>632</v>
          </cell>
          <cell r="D107" t="str">
            <v>P.S. MILUCHACA</v>
          </cell>
          <cell r="E107" t="str">
            <v>I-1</v>
          </cell>
          <cell r="F107">
            <v>31</v>
          </cell>
          <cell r="G107">
            <v>31</v>
          </cell>
          <cell r="H107">
            <v>1</v>
          </cell>
          <cell r="I107">
            <v>3</v>
          </cell>
          <cell r="J107">
            <v>6</v>
          </cell>
          <cell r="K107">
            <v>24</v>
          </cell>
          <cell r="L107">
            <v>4</v>
          </cell>
          <cell r="M107">
            <v>6</v>
          </cell>
          <cell r="N107">
            <v>16</v>
          </cell>
          <cell r="O107">
            <v>2.6666666666666665</v>
          </cell>
          <cell r="P107">
            <v>3</v>
          </cell>
          <cell r="Q107">
            <v>3</v>
          </cell>
          <cell r="R107">
            <v>1</v>
          </cell>
          <cell r="S107">
            <v>6</v>
          </cell>
          <cell r="T107">
            <v>16</v>
          </cell>
          <cell r="U107">
            <v>2.6666666666666665</v>
          </cell>
          <cell r="V107">
            <v>9</v>
          </cell>
          <cell r="W107">
            <v>31</v>
          </cell>
          <cell r="X107">
            <v>3.4444444444444446</v>
          </cell>
          <cell r="Y107">
            <v>0</v>
          </cell>
        </row>
        <row r="108">
          <cell r="C108">
            <v>633</v>
          </cell>
          <cell r="D108" t="str">
            <v>P.S. MIRAFLORES</v>
          </cell>
          <cell r="E108" t="str">
            <v>I-1</v>
          </cell>
          <cell r="F108">
            <v>23</v>
          </cell>
          <cell r="G108">
            <v>23</v>
          </cell>
          <cell r="H108">
            <v>1</v>
          </cell>
          <cell r="I108">
            <v>2</v>
          </cell>
          <cell r="J108">
            <v>4</v>
          </cell>
          <cell r="K108">
            <v>18</v>
          </cell>
          <cell r="L108">
            <v>4.5</v>
          </cell>
          <cell r="M108">
            <v>4</v>
          </cell>
          <cell r="N108">
            <v>12</v>
          </cell>
          <cell r="O108">
            <v>3</v>
          </cell>
          <cell r="P108">
            <v>2</v>
          </cell>
          <cell r="Q108">
            <v>1</v>
          </cell>
          <cell r="R108">
            <v>1</v>
          </cell>
          <cell r="S108">
            <v>4</v>
          </cell>
          <cell r="T108">
            <v>12</v>
          </cell>
          <cell r="U108">
            <v>3</v>
          </cell>
          <cell r="V108">
            <v>6</v>
          </cell>
          <cell r="W108">
            <v>11</v>
          </cell>
          <cell r="X108">
            <v>1.8333333333333333</v>
          </cell>
          <cell r="Y108">
            <v>0</v>
          </cell>
        </row>
        <row r="109">
          <cell r="C109">
            <v>634</v>
          </cell>
          <cell r="D109" t="str">
            <v>P.S. HUAYLLASPANCA</v>
          </cell>
          <cell r="E109" t="str">
            <v>I-2</v>
          </cell>
          <cell r="F109">
            <v>5</v>
          </cell>
          <cell r="G109">
            <v>5</v>
          </cell>
          <cell r="H109">
            <v>1</v>
          </cell>
          <cell r="I109">
            <v>1</v>
          </cell>
          <cell r="J109">
            <v>2</v>
          </cell>
          <cell r="K109">
            <v>19</v>
          </cell>
          <cell r="L109">
            <v>9.5</v>
          </cell>
          <cell r="M109">
            <v>2</v>
          </cell>
          <cell r="N109">
            <v>13</v>
          </cell>
          <cell r="O109">
            <v>6.5</v>
          </cell>
          <cell r="P109">
            <v>1</v>
          </cell>
          <cell r="Q109">
            <v>2</v>
          </cell>
          <cell r="R109">
            <v>2</v>
          </cell>
          <cell r="S109">
            <v>2</v>
          </cell>
          <cell r="T109">
            <v>13</v>
          </cell>
          <cell r="U109">
            <v>6.5</v>
          </cell>
          <cell r="V109">
            <v>3</v>
          </cell>
          <cell r="W109">
            <v>14</v>
          </cell>
          <cell r="X109">
            <v>4.666666666666667</v>
          </cell>
          <cell r="Y109">
            <v>0</v>
          </cell>
        </row>
        <row r="110">
          <cell r="C110">
            <v>635</v>
          </cell>
          <cell r="D110" t="str">
            <v>P.S. VIQUES</v>
          </cell>
          <cell r="E110" t="str">
            <v>I-2</v>
          </cell>
          <cell r="F110">
            <v>45</v>
          </cell>
          <cell r="G110">
            <v>44</v>
          </cell>
          <cell r="H110">
            <v>1</v>
          </cell>
          <cell r="I110">
            <v>4</v>
          </cell>
          <cell r="J110">
            <v>8</v>
          </cell>
          <cell r="K110">
            <v>12</v>
          </cell>
          <cell r="L110">
            <v>1.5</v>
          </cell>
          <cell r="M110">
            <v>8</v>
          </cell>
          <cell r="N110">
            <v>6</v>
          </cell>
          <cell r="O110">
            <v>0.75</v>
          </cell>
          <cell r="P110">
            <v>4</v>
          </cell>
          <cell r="Q110">
            <v>1</v>
          </cell>
          <cell r="R110">
            <v>1</v>
          </cell>
          <cell r="S110">
            <v>8</v>
          </cell>
          <cell r="T110">
            <v>6</v>
          </cell>
          <cell r="U110">
            <v>0.75</v>
          </cell>
          <cell r="V110">
            <v>12</v>
          </cell>
          <cell r="W110">
            <v>12</v>
          </cell>
          <cell r="X110">
            <v>1</v>
          </cell>
          <cell r="Y110" t="str">
            <v>NO</v>
          </cell>
        </row>
        <row r="111">
          <cell r="C111">
            <v>702</v>
          </cell>
          <cell r="D111" t="str">
            <v>P.S. STA. CRUZ DE LARIA</v>
          </cell>
          <cell r="E111" t="str">
            <v>I-1</v>
          </cell>
          <cell r="F111">
            <v>7</v>
          </cell>
          <cell r="G111">
            <v>7</v>
          </cell>
          <cell r="H111">
            <v>1</v>
          </cell>
          <cell r="I111">
            <v>1</v>
          </cell>
          <cell r="J111">
            <v>2</v>
          </cell>
          <cell r="K111">
            <v>2</v>
          </cell>
          <cell r="L111">
            <v>1</v>
          </cell>
          <cell r="M111">
            <v>2</v>
          </cell>
          <cell r="N111">
            <v>2</v>
          </cell>
          <cell r="O111">
            <v>1</v>
          </cell>
          <cell r="P111">
            <v>1</v>
          </cell>
          <cell r="Q111">
            <v>1</v>
          </cell>
          <cell r="R111">
            <v>1</v>
          </cell>
          <cell r="S111">
            <v>2</v>
          </cell>
          <cell r="T111">
            <v>2</v>
          </cell>
          <cell r="U111">
            <v>1</v>
          </cell>
          <cell r="V111">
            <v>3</v>
          </cell>
          <cell r="W111">
            <v>4</v>
          </cell>
          <cell r="X111">
            <v>1.3333333333333333</v>
          </cell>
          <cell r="Y111">
            <v>0</v>
          </cell>
        </row>
        <row r="112">
          <cell r="C112">
            <v>12469</v>
          </cell>
          <cell r="D112" t="str">
            <v>P.S. CHUAMBA.</v>
          </cell>
          <cell r="E112" t="str">
            <v>I-1</v>
          </cell>
          <cell r="F112">
            <v>2</v>
          </cell>
          <cell r="G112">
            <v>2</v>
          </cell>
          <cell r="H112">
            <v>1</v>
          </cell>
          <cell r="I112">
            <v>1</v>
          </cell>
          <cell r="J112">
            <v>2</v>
          </cell>
          <cell r="K112">
            <v>8</v>
          </cell>
          <cell r="L112">
            <v>4</v>
          </cell>
          <cell r="M112">
            <v>2</v>
          </cell>
          <cell r="N112">
            <v>4</v>
          </cell>
          <cell r="O112">
            <v>2</v>
          </cell>
          <cell r="P112">
            <v>1</v>
          </cell>
          <cell r="Q112">
            <v>1</v>
          </cell>
          <cell r="R112">
            <v>1</v>
          </cell>
          <cell r="S112">
            <v>2</v>
          </cell>
          <cell r="T112">
            <v>4</v>
          </cell>
          <cell r="U112">
            <v>2</v>
          </cell>
          <cell r="V112">
            <v>3</v>
          </cell>
          <cell r="W112">
            <v>4</v>
          </cell>
          <cell r="X112">
            <v>1.3333333333333333</v>
          </cell>
          <cell r="Y112">
            <v>0</v>
          </cell>
        </row>
        <row r="113">
          <cell r="C113">
            <v>666</v>
          </cell>
          <cell r="D113" t="str">
            <v>C.S. STO DOMINGO DE ACOBAMBA</v>
          </cell>
          <cell r="E113" t="str">
            <v>I-3</v>
          </cell>
          <cell r="F113">
            <v>20</v>
          </cell>
          <cell r="G113">
            <v>20</v>
          </cell>
          <cell r="H113">
            <v>1</v>
          </cell>
          <cell r="I113">
            <v>2</v>
          </cell>
          <cell r="J113">
            <v>4</v>
          </cell>
          <cell r="K113">
            <v>11</v>
          </cell>
          <cell r="L113">
            <v>2.75</v>
          </cell>
          <cell r="M113">
            <v>4</v>
          </cell>
          <cell r="N113">
            <v>4</v>
          </cell>
          <cell r="O113">
            <v>1</v>
          </cell>
          <cell r="P113">
            <v>2</v>
          </cell>
          <cell r="Q113">
            <v>2</v>
          </cell>
          <cell r="R113">
            <v>1</v>
          </cell>
          <cell r="S113">
            <v>4</v>
          </cell>
          <cell r="T113">
            <v>4</v>
          </cell>
          <cell r="U113">
            <v>1</v>
          </cell>
          <cell r="V113">
            <v>6</v>
          </cell>
          <cell r="W113">
            <v>24</v>
          </cell>
          <cell r="X113">
            <v>4</v>
          </cell>
          <cell r="Y113">
            <v>0</v>
          </cell>
        </row>
        <row r="114">
          <cell r="C114">
            <v>667</v>
          </cell>
          <cell r="D114" t="str">
            <v>P.S. MATICHACRA</v>
          </cell>
          <cell r="E114" t="str">
            <v>I-2</v>
          </cell>
          <cell r="F114">
            <v>15</v>
          </cell>
          <cell r="G114">
            <v>15</v>
          </cell>
          <cell r="H114">
            <v>1</v>
          </cell>
          <cell r="I114">
            <v>2</v>
          </cell>
          <cell r="J114">
            <v>4</v>
          </cell>
          <cell r="K114">
            <v>6</v>
          </cell>
          <cell r="L114">
            <v>1.5</v>
          </cell>
          <cell r="M114">
            <v>4</v>
          </cell>
          <cell r="N114">
            <v>4</v>
          </cell>
          <cell r="O114">
            <v>1</v>
          </cell>
          <cell r="P114">
            <v>2</v>
          </cell>
          <cell r="Q114">
            <v>3</v>
          </cell>
          <cell r="R114">
            <v>1.5</v>
          </cell>
          <cell r="S114">
            <v>4</v>
          </cell>
          <cell r="T114">
            <v>4</v>
          </cell>
          <cell r="U114">
            <v>1</v>
          </cell>
          <cell r="V114">
            <v>6</v>
          </cell>
          <cell r="W114">
            <v>12</v>
          </cell>
          <cell r="X114">
            <v>2</v>
          </cell>
          <cell r="Y114">
            <v>0</v>
          </cell>
        </row>
        <row r="115">
          <cell r="C115">
            <v>668</v>
          </cell>
          <cell r="D115" t="str">
            <v>P.S. PAURAN ATICOCHA</v>
          </cell>
          <cell r="E115" t="str">
            <v>I-1</v>
          </cell>
          <cell r="F115">
            <v>6</v>
          </cell>
          <cell r="G115">
            <v>6</v>
          </cell>
          <cell r="H115">
            <v>1</v>
          </cell>
          <cell r="I115">
            <v>1</v>
          </cell>
          <cell r="J115">
            <v>2</v>
          </cell>
          <cell r="K115">
            <v>10</v>
          </cell>
          <cell r="L115">
            <v>5</v>
          </cell>
          <cell r="M115">
            <v>2</v>
          </cell>
          <cell r="N115">
            <v>2</v>
          </cell>
          <cell r="O115">
            <v>1</v>
          </cell>
          <cell r="P115">
            <v>1</v>
          </cell>
          <cell r="Q115">
            <v>2</v>
          </cell>
          <cell r="R115">
            <v>2</v>
          </cell>
          <cell r="S115">
            <v>2</v>
          </cell>
          <cell r="T115">
            <v>2</v>
          </cell>
          <cell r="U115">
            <v>1</v>
          </cell>
          <cell r="V115">
            <v>3</v>
          </cell>
          <cell r="W115">
            <v>7</v>
          </cell>
          <cell r="X115">
            <v>2.3333333333333335</v>
          </cell>
          <cell r="Y115">
            <v>0</v>
          </cell>
        </row>
        <row r="116">
          <cell r="C116">
            <v>669</v>
          </cell>
          <cell r="D116" t="str">
            <v>P.S. PUMABAMBA</v>
          </cell>
          <cell r="E116" t="str">
            <v>I-1</v>
          </cell>
          <cell r="F116">
            <v>4</v>
          </cell>
          <cell r="G116">
            <v>4</v>
          </cell>
          <cell r="H116">
            <v>1</v>
          </cell>
          <cell r="I116">
            <v>1</v>
          </cell>
          <cell r="J116">
            <v>2</v>
          </cell>
          <cell r="K116">
            <v>10</v>
          </cell>
          <cell r="L116">
            <v>5</v>
          </cell>
          <cell r="M116">
            <v>2</v>
          </cell>
          <cell r="N116">
            <v>8</v>
          </cell>
          <cell r="O116">
            <v>4</v>
          </cell>
          <cell r="P116">
            <v>1</v>
          </cell>
          <cell r="Q116">
            <v>2</v>
          </cell>
          <cell r="R116">
            <v>2</v>
          </cell>
          <cell r="S116">
            <v>2</v>
          </cell>
          <cell r="T116">
            <v>8</v>
          </cell>
          <cell r="U116">
            <v>4</v>
          </cell>
          <cell r="V116">
            <v>3</v>
          </cell>
          <cell r="W116">
            <v>8</v>
          </cell>
          <cell r="X116">
            <v>2.6666666666666665</v>
          </cell>
          <cell r="Y116">
            <v>0</v>
          </cell>
        </row>
        <row r="117">
          <cell r="C117">
            <v>670</v>
          </cell>
          <cell r="D117" t="str">
            <v>P.S. SANTA ROSA DE ASTILLERIA</v>
          </cell>
          <cell r="E117" t="str">
            <v>I-1</v>
          </cell>
          <cell r="F117">
            <v>12</v>
          </cell>
          <cell r="G117">
            <v>12</v>
          </cell>
          <cell r="H117">
            <v>1</v>
          </cell>
          <cell r="I117">
            <v>1</v>
          </cell>
          <cell r="J117">
            <v>2</v>
          </cell>
          <cell r="K117">
            <v>9</v>
          </cell>
          <cell r="L117">
            <v>4.5</v>
          </cell>
          <cell r="M117">
            <v>2</v>
          </cell>
          <cell r="N117">
            <v>2</v>
          </cell>
          <cell r="O117">
            <v>1</v>
          </cell>
          <cell r="P117">
            <v>1</v>
          </cell>
          <cell r="Q117">
            <v>1</v>
          </cell>
          <cell r="R117">
            <v>1</v>
          </cell>
          <cell r="S117">
            <v>2</v>
          </cell>
          <cell r="T117">
            <v>2</v>
          </cell>
          <cell r="U117">
            <v>1</v>
          </cell>
          <cell r="V117">
            <v>3</v>
          </cell>
          <cell r="W117">
            <v>8</v>
          </cell>
          <cell r="X117">
            <v>2.6666666666666665</v>
          </cell>
          <cell r="Y117">
            <v>0</v>
          </cell>
        </row>
        <row r="118">
          <cell r="C118">
            <v>672</v>
          </cell>
          <cell r="D118" t="str">
            <v>P.S. ANDAMARCA</v>
          </cell>
          <cell r="E118" t="str">
            <v>I-2</v>
          </cell>
          <cell r="F118">
            <v>34</v>
          </cell>
          <cell r="G118">
            <v>34</v>
          </cell>
          <cell r="H118">
            <v>1</v>
          </cell>
          <cell r="I118">
            <v>3</v>
          </cell>
          <cell r="J118">
            <v>6</v>
          </cell>
          <cell r="K118">
            <v>20</v>
          </cell>
          <cell r="L118">
            <v>3.3333333333333335</v>
          </cell>
          <cell r="M118">
            <v>6</v>
          </cell>
          <cell r="N118">
            <v>17</v>
          </cell>
          <cell r="O118">
            <v>2.8333333333333335</v>
          </cell>
          <cell r="P118">
            <v>3</v>
          </cell>
          <cell r="Q118">
            <v>3</v>
          </cell>
          <cell r="R118">
            <v>1</v>
          </cell>
          <cell r="S118">
            <v>6</v>
          </cell>
          <cell r="T118">
            <v>17</v>
          </cell>
          <cell r="U118">
            <v>2.8333333333333335</v>
          </cell>
          <cell r="V118">
            <v>9</v>
          </cell>
          <cell r="W118">
            <v>19</v>
          </cell>
          <cell r="X118">
            <v>2.1111111111111112</v>
          </cell>
          <cell r="Y118">
            <v>0</v>
          </cell>
        </row>
        <row r="119">
          <cell r="C119">
            <v>673</v>
          </cell>
          <cell r="D119" t="str">
            <v>P.S. PUCACOCHA</v>
          </cell>
          <cell r="E119" t="str">
            <v>I-2</v>
          </cell>
          <cell r="F119">
            <v>27</v>
          </cell>
          <cell r="G119">
            <v>27</v>
          </cell>
          <cell r="H119">
            <v>1</v>
          </cell>
          <cell r="I119">
            <v>3</v>
          </cell>
          <cell r="J119">
            <v>6</v>
          </cell>
          <cell r="K119">
            <v>24</v>
          </cell>
          <cell r="L119">
            <v>4</v>
          </cell>
          <cell r="M119">
            <v>6</v>
          </cell>
          <cell r="N119">
            <v>17</v>
          </cell>
          <cell r="O119">
            <v>2.8333333333333335</v>
          </cell>
          <cell r="P119">
            <v>3</v>
          </cell>
          <cell r="Q119">
            <v>1</v>
          </cell>
          <cell r="R119">
            <v>1</v>
          </cell>
          <cell r="S119">
            <v>6</v>
          </cell>
          <cell r="T119">
            <v>17</v>
          </cell>
          <cell r="U119">
            <v>2.8333333333333335</v>
          </cell>
          <cell r="V119">
            <v>9</v>
          </cell>
          <cell r="W119">
            <v>17</v>
          </cell>
          <cell r="X119">
            <v>1.8888888888888888</v>
          </cell>
          <cell r="Y119">
            <v>0</v>
          </cell>
        </row>
        <row r="120">
          <cell r="C120">
            <v>676</v>
          </cell>
          <cell r="D120" t="str">
            <v>P.S. COCHAS</v>
          </cell>
          <cell r="E120" t="str">
            <v>I-2</v>
          </cell>
          <cell r="F120">
            <v>3</v>
          </cell>
          <cell r="G120">
            <v>3</v>
          </cell>
          <cell r="H120">
            <v>1</v>
          </cell>
          <cell r="I120">
            <v>1</v>
          </cell>
          <cell r="J120">
            <v>2</v>
          </cell>
          <cell r="K120">
            <v>4</v>
          </cell>
          <cell r="L120">
            <v>2</v>
          </cell>
          <cell r="M120">
            <v>2</v>
          </cell>
          <cell r="N120">
            <v>5</v>
          </cell>
          <cell r="O120">
            <v>2.5</v>
          </cell>
          <cell r="P120">
            <v>1</v>
          </cell>
          <cell r="Q120">
            <v>2</v>
          </cell>
          <cell r="R120">
            <v>2</v>
          </cell>
          <cell r="S120">
            <v>2</v>
          </cell>
          <cell r="T120">
            <v>5</v>
          </cell>
          <cell r="U120">
            <v>2.5</v>
          </cell>
          <cell r="V120">
            <v>3</v>
          </cell>
          <cell r="W120">
            <v>5</v>
          </cell>
          <cell r="X120">
            <v>1.6666666666666667</v>
          </cell>
          <cell r="Y120">
            <v>0</v>
          </cell>
        </row>
        <row r="121">
          <cell r="C121">
            <v>677</v>
          </cell>
          <cell r="D121" t="str">
            <v>P.S. PILCOLLAMA</v>
          </cell>
          <cell r="E121" t="str">
            <v>I-1</v>
          </cell>
          <cell r="F121">
            <v>1</v>
          </cell>
          <cell r="G121">
            <v>1</v>
          </cell>
          <cell r="H121">
            <v>1</v>
          </cell>
          <cell r="I121">
            <v>1</v>
          </cell>
          <cell r="J121">
            <v>2</v>
          </cell>
          <cell r="K121">
            <v>4</v>
          </cell>
          <cell r="L121">
            <v>2</v>
          </cell>
          <cell r="M121">
            <v>2</v>
          </cell>
          <cell r="N121">
            <v>2</v>
          </cell>
          <cell r="O121">
            <v>1</v>
          </cell>
          <cell r="P121">
            <v>1</v>
          </cell>
          <cell r="Q121">
            <v>2</v>
          </cell>
          <cell r="R121">
            <v>2</v>
          </cell>
          <cell r="S121">
            <v>2</v>
          </cell>
          <cell r="T121">
            <v>2</v>
          </cell>
          <cell r="U121">
            <v>1</v>
          </cell>
          <cell r="V121">
            <v>3</v>
          </cell>
          <cell r="W121">
            <v>4</v>
          </cell>
          <cell r="X121">
            <v>1.3333333333333333</v>
          </cell>
          <cell r="Y121">
            <v>0</v>
          </cell>
        </row>
        <row r="122">
          <cell r="C122">
            <v>678</v>
          </cell>
          <cell r="D122" t="str">
            <v>C.S. COMAS</v>
          </cell>
          <cell r="E122" t="str">
            <v>I-3</v>
          </cell>
          <cell r="F122">
            <v>21</v>
          </cell>
          <cell r="G122">
            <v>21</v>
          </cell>
          <cell r="H122">
            <v>1</v>
          </cell>
          <cell r="I122">
            <v>2</v>
          </cell>
          <cell r="J122">
            <v>4</v>
          </cell>
          <cell r="K122">
            <v>18</v>
          </cell>
          <cell r="L122">
            <v>4.5</v>
          </cell>
          <cell r="M122">
            <v>4</v>
          </cell>
          <cell r="N122">
            <v>10</v>
          </cell>
          <cell r="O122">
            <v>2.5</v>
          </cell>
          <cell r="P122">
            <v>2</v>
          </cell>
          <cell r="Q122">
            <v>2</v>
          </cell>
          <cell r="R122">
            <v>1</v>
          </cell>
          <cell r="S122">
            <v>4</v>
          </cell>
          <cell r="T122">
            <v>10</v>
          </cell>
          <cell r="U122">
            <v>2.5</v>
          </cell>
          <cell r="V122">
            <v>6</v>
          </cell>
          <cell r="W122">
            <v>12</v>
          </cell>
          <cell r="X122">
            <v>2</v>
          </cell>
          <cell r="Y122">
            <v>0</v>
          </cell>
        </row>
        <row r="123">
          <cell r="C123">
            <v>679</v>
          </cell>
          <cell r="D123" t="str">
            <v>P.S. CANCHAPALCA</v>
          </cell>
          <cell r="E123" t="str">
            <v>I-2</v>
          </cell>
          <cell r="F123">
            <v>22</v>
          </cell>
          <cell r="G123">
            <v>22</v>
          </cell>
          <cell r="H123">
            <v>1</v>
          </cell>
          <cell r="I123">
            <v>2</v>
          </cell>
          <cell r="J123">
            <v>4</v>
          </cell>
          <cell r="K123">
            <v>7</v>
          </cell>
          <cell r="L123">
            <v>1.75</v>
          </cell>
          <cell r="M123">
            <v>4</v>
          </cell>
          <cell r="N123">
            <v>7</v>
          </cell>
          <cell r="O123">
            <v>1.75</v>
          </cell>
          <cell r="P123">
            <v>2</v>
          </cell>
          <cell r="Q123">
            <v>2</v>
          </cell>
          <cell r="R123">
            <v>1</v>
          </cell>
          <cell r="S123">
            <v>4</v>
          </cell>
          <cell r="T123">
            <v>7</v>
          </cell>
          <cell r="U123">
            <v>1.75</v>
          </cell>
          <cell r="V123">
            <v>6</v>
          </cell>
          <cell r="W123">
            <v>12</v>
          </cell>
          <cell r="X123">
            <v>2</v>
          </cell>
          <cell r="Y123">
            <v>0</v>
          </cell>
        </row>
        <row r="124">
          <cell r="C124">
            <v>680</v>
          </cell>
          <cell r="D124" t="str">
            <v>P.S. RACRACALLA</v>
          </cell>
          <cell r="E124" t="str">
            <v>I-2</v>
          </cell>
          <cell r="F124">
            <v>13</v>
          </cell>
          <cell r="G124">
            <v>13</v>
          </cell>
          <cell r="H124">
            <v>1</v>
          </cell>
          <cell r="I124">
            <v>2</v>
          </cell>
          <cell r="J124">
            <v>4</v>
          </cell>
          <cell r="K124">
            <v>5</v>
          </cell>
          <cell r="L124">
            <v>1.25</v>
          </cell>
          <cell r="M124">
            <v>4</v>
          </cell>
          <cell r="N124">
            <v>5</v>
          </cell>
          <cell r="O124">
            <v>1.25</v>
          </cell>
          <cell r="P124">
            <v>2</v>
          </cell>
          <cell r="Q124">
            <v>2</v>
          </cell>
          <cell r="R124">
            <v>1</v>
          </cell>
          <cell r="S124">
            <v>4</v>
          </cell>
          <cell r="T124">
            <v>5</v>
          </cell>
          <cell r="U124">
            <v>1.25</v>
          </cell>
          <cell r="V124">
            <v>6</v>
          </cell>
          <cell r="W124">
            <v>9</v>
          </cell>
          <cell r="X124">
            <v>1.5</v>
          </cell>
          <cell r="Y124">
            <v>0</v>
          </cell>
        </row>
        <row r="125">
          <cell r="C125">
            <v>681</v>
          </cell>
          <cell r="D125" t="str">
            <v>P.S. POMAMANTA</v>
          </cell>
          <cell r="E125" t="str">
            <v>I-1</v>
          </cell>
          <cell r="F125">
            <v>3</v>
          </cell>
          <cell r="G125">
            <v>3</v>
          </cell>
          <cell r="H125">
            <v>1</v>
          </cell>
          <cell r="I125">
            <v>1</v>
          </cell>
          <cell r="J125">
            <v>2</v>
          </cell>
          <cell r="K125">
            <v>5</v>
          </cell>
          <cell r="L125">
            <v>2.5</v>
          </cell>
          <cell r="M125">
            <v>2</v>
          </cell>
          <cell r="N125">
            <v>7</v>
          </cell>
          <cell r="O125">
            <v>3.5</v>
          </cell>
          <cell r="P125">
            <v>1</v>
          </cell>
          <cell r="Q125">
            <v>2</v>
          </cell>
          <cell r="R125">
            <v>2</v>
          </cell>
          <cell r="S125">
            <v>2</v>
          </cell>
          <cell r="T125">
            <v>7</v>
          </cell>
          <cell r="U125">
            <v>3.5</v>
          </cell>
          <cell r="V125">
            <v>3</v>
          </cell>
          <cell r="W125">
            <v>7</v>
          </cell>
          <cell r="X125">
            <v>2.3333333333333335</v>
          </cell>
          <cell r="Y125">
            <v>0</v>
          </cell>
        </row>
        <row r="126">
          <cell r="C126">
            <v>682</v>
          </cell>
          <cell r="D126" t="str">
            <v>P.S. TALHUIS</v>
          </cell>
          <cell r="E126" t="str">
            <v>I-1</v>
          </cell>
          <cell r="F126">
            <v>3</v>
          </cell>
          <cell r="G126">
            <v>3</v>
          </cell>
          <cell r="H126">
            <v>1</v>
          </cell>
          <cell r="I126">
            <v>1</v>
          </cell>
          <cell r="J126">
            <v>2</v>
          </cell>
          <cell r="K126">
            <v>7</v>
          </cell>
          <cell r="L126">
            <v>3.5</v>
          </cell>
          <cell r="M126">
            <v>2</v>
          </cell>
          <cell r="N126">
            <v>5</v>
          </cell>
          <cell r="O126">
            <v>2.5</v>
          </cell>
          <cell r="P126">
            <v>1</v>
          </cell>
          <cell r="Q126">
            <v>2</v>
          </cell>
          <cell r="R126">
            <v>2</v>
          </cell>
          <cell r="S126">
            <v>2</v>
          </cell>
          <cell r="T126">
            <v>5</v>
          </cell>
          <cell r="U126">
            <v>2.5</v>
          </cell>
          <cell r="V126">
            <v>3</v>
          </cell>
          <cell r="W126">
            <v>3</v>
          </cell>
          <cell r="X126">
            <v>1</v>
          </cell>
          <cell r="Y126">
            <v>0</v>
          </cell>
        </row>
        <row r="127">
          <cell r="C127">
            <v>683</v>
          </cell>
          <cell r="D127" t="str">
            <v>P.S. PUQUIAN</v>
          </cell>
          <cell r="E127" t="str">
            <v>I-1</v>
          </cell>
          <cell r="F127">
            <v>6</v>
          </cell>
          <cell r="G127">
            <v>6</v>
          </cell>
          <cell r="H127">
            <v>1</v>
          </cell>
          <cell r="I127">
            <v>1</v>
          </cell>
          <cell r="J127">
            <v>2</v>
          </cell>
          <cell r="K127">
            <v>8</v>
          </cell>
          <cell r="L127">
            <v>4</v>
          </cell>
          <cell r="M127">
            <v>2</v>
          </cell>
          <cell r="N127">
            <v>6</v>
          </cell>
          <cell r="O127">
            <v>3</v>
          </cell>
          <cell r="P127">
            <v>1</v>
          </cell>
          <cell r="Q127">
            <v>1</v>
          </cell>
          <cell r="R127">
            <v>1</v>
          </cell>
          <cell r="S127">
            <v>2</v>
          </cell>
          <cell r="T127">
            <v>6</v>
          </cell>
          <cell r="U127">
            <v>3</v>
          </cell>
          <cell r="V127">
            <v>3</v>
          </cell>
          <cell r="W127">
            <v>3</v>
          </cell>
          <cell r="X127">
            <v>1</v>
          </cell>
          <cell r="Y127">
            <v>0</v>
          </cell>
        </row>
        <row r="128">
          <cell r="C128">
            <v>684</v>
          </cell>
          <cell r="D128" t="str">
            <v>P.S. RUNATULLO</v>
          </cell>
          <cell r="E128" t="str">
            <v>I-1</v>
          </cell>
          <cell r="F128">
            <v>5</v>
          </cell>
          <cell r="G128">
            <v>5</v>
          </cell>
          <cell r="H128">
            <v>1</v>
          </cell>
          <cell r="I128">
            <v>1</v>
          </cell>
          <cell r="J128">
            <v>2</v>
          </cell>
          <cell r="K128">
            <v>9</v>
          </cell>
          <cell r="L128">
            <v>4.5</v>
          </cell>
          <cell r="M128">
            <v>2</v>
          </cell>
          <cell r="N128">
            <v>6</v>
          </cell>
          <cell r="O128">
            <v>3</v>
          </cell>
          <cell r="P128">
            <v>1</v>
          </cell>
          <cell r="Q128">
            <v>2</v>
          </cell>
          <cell r="R128">
            <v>2</v>
          </cell>
          <cell r="S128">
            <v>2</v>
          </cell>
          <cell r="T128">
            <v>6</v>
          </cell>
          <cell r="U128">
            <v>3</v>
          </cell>
          <cell r="V128">
            <v>3</v>
          </cell>
          <cell r="W128">
            <v>6</v>
          </cell>
          <cell r="X128">
            <v>2</v>
          </cell>
          <cell r="Y128">
            <v>0</v>
          </cell>
        </row>
        <row r="129">
          <cell r="C129">
            <v>686</v>
          </cell>
          <cell r="D129" t="str">
            <v>P.S. MARISCAL CASTILLA</v>
          </cell>
          <cell r="E129" t="str">
            <v>I-1</v>
          </cell>
          <cell r="F129">
            <v>25</v>
          </cell>
          <cell r="G129">
            <v>25</v>
          </cell>
          <cell r="H129">
            <v>1</v>
          </cell>
          <cell r="I129">
            <v>3</v>
          </cell>
          <cell r="J129">
            <v>6</v>
          </cell>
          <cell r="K129">
            <v>22</v>
          </cell>
          <cell r="L129">
            <v>3.6666666666666665</v>
          </cell>
          <cell r="M129">
            <v>6</v>
          </cell>
          <cell r="N129">
            <v>14</v>
          </cell>
          <cell r="O129">
            <v>2.3333333333333335</v>
          </cell>
          <cell r="P129">
            <v>3</v>
          </cell>
          <cell r="Q129">
            <v>2</v>
          </cell>
          <cell r="R129">
            <v>1</v>
          </cell>
          <cell r="S129">
            <v>6</v>
          </cell>
          <cell r="T129">
            <v>14</v>
          </cell>
          <cell r="U129">
            <v>2.3333333333333335</v>
          </cell>
          <cell r="V129">
            <v>9</v>
          </cell>
          <cell r="W129">
            <v>25</v>
          </cell>
          <cell r="X129">
            <v>2.7777777777777777</v>
          </cell>
          <cell r="Y129">
            <v>0</v>
          </cell>
        </row>
        <row r="130">
          <cell r="C130">
            <v>744</v>
          </cell>
          <cell r="D130" t="str">
            <v>P.S. YUNCACHAQUICOCHA</v>
          </cell>
          <cell r="E130" t="str">
            <v>I-1</v>
          </cell>
          <cell r="F130">
            <v>27</v>
          </cell>
          <cell r="G130">
            <v>27</v>
          </cell>
          <cell r="H130">
            <v>1</v>
          </cell>
          <cell r="I130">
            <v>3</v>
          </cell>
          <cell r="J130">
            <v>6</v>
          </cell>
          <cell r="K130">
            <v>9</v>
          </cell>
          <cell r="L130">
            <v>1.5</v>
          </cell>
          <cell r="M130">
            <v>6</v>
          </cell>
          <cell r="N130">
            <v>13</v>
          </cell>
          <cell r="O130">
            <v>2.1666666666666665</v>
          </cell>
          <cell r="P130">
            <v>3</v>
          </cell>
          <cell r="Q130">
            <v>2</v>
          </cell>
          <cell r="R130">
            <v>1</v>
          </cell>
          <cell r="S130">
            <v>6</v>
          </cell>
          <cell r="T130">
            <v>13</v>
          </cell>
          <cell r="U130">
            <v>2.1666666666666665</v>
          </cell>
          <cell r="V130">
            <v>9</v>
          </cell>
          <cell r="W130">
            <v>18</v>
          </cell>
          <cell r="X130">
            <v>2</v>
          </cell>
          <cell r="Y130">
            <v>0</v>
          </cell>
        </row>
        <row r="131">
          <cell r="C131">
            <v>7082</v>
          </cell>
          <cell r="D131" t="str">
            <v>P.S. HUANCAMAYO</v>
          </cell>
          <cell r="E131" t="str">
            <v>I-1</v>
          </cell>
          <cell r="F131">
            <v>9</v>
          </cell>
          <cell r="G131">
            <v>9</v>
          </cell>
          <cell r="H131">
            <v>1</v>
          </cell>
          <cell r="I131">
            <v>1</v>
          </cell>
          <cell r="J131">
            <v>2</v>
          </cell>
          <cell r="K131">
            <v>7</v>
          </cell>
          <cell r="L131">
            <v>3.5</v>
          </cell>
          <cell r="M131">
            <v>2</v>
          </cell>
          <cell r="N131">
            <v>4</v>
          </cell>
          <cell r="O131">
            <v>2</v>
          </cell>
          <cell r="P131">
            <v>1</v>
          </cell>
          <cell r="Q131">
            <v>3</v>
          </cell>
          <cell r="R131">
            <v>3</v>
          </cell>
          <cell r="S131">
            <v>2</v>
          </cell>
          <cell r="T131">
            <v>4</v>
          </cell>
          <cell r="U131">
            <v>2</v>
          </cell>
          <cell r="V131">
            <v>3</v>
          </cell>
          <cell r="W131">
            <v>4</v>
          </cell>
          <cell r="X131">
            <v>1.3333333333333333</v>
          </cell>
          <cell r="Y131">
            <v>0</v>
          </cell>
        </row>
        <row r="132">
          <cell r="C132">
            <v>12468</v>
          </cell>
          <cell r="D132" t="str">
            <v>P.S. LA NUEVA LIBERTAD DE PUNTO</v>
          </cell>
          <cell r="E132" t="str">
            <v>I-1</v>
          </cell>
          <cell r="F132">
            <v>5</v>
          </cell>
          <cell r="G132">
            <v>5</v>
          </cell>
          <cell r="H132">
            <v>1</v>
          </cell>
          <cell r="I132">
            <v>1</v>
          </cell>
          <cell r="J132">
            <v>2</v>
          </cell>
          <cell r="K132">
            <v>5</v>
          </cell>
          <cell r="L132">
            <v>2.5</v>
          </cell>
          <cell r="M132">
            <v>2</v>
          </cell>
          <cell r="N132">
            <v>3</v>
          </cell>
          <cell r="O132">
            <v>1.5</v>
          </cell>
          <cell r="P132">
            <v>1</v>
          </cell>
          <cell r="Q132">
            <v>2</v>
          </cell>
          <cell r="R132">
            <v>2</v>
          </cell>
          <cell r="S132">
            <v>2</v>
          </cell>
          <cell r="T132">
            <v>3</v>
          </cell>
          <cell r="U132">
            <v>1.5</v>
          </cell>
          <cell r="V132">
            <v>3</v>
          </cell>
          <cell r="W132">
            <v>5</v>
          </cell>
          <cell r="X132">
            <v>1.6666666666666667</v>
          </cell>
          <cell r="Y132">
            <v>0</v>
          </cell>
        </row>
        <row r="133">
          <cell r="C133">
            <v>19790</v>
          </cell>
          <cell r="D133" t="str">
            <v>P.S. PUNCO</v>
          </cell>
          <cell r="E133" t="str">
            <v>I-1</v>
          </cell>
          <cell r="F133">
            <v>8</v>
          </cell>
          <cell r="G133">
            <v>8</v>
          </cell>
          <cell r="H133">
            <v>1</v>
          </cell>
          <cell r="I133">
            <v>1</v>
          </cell>
          <cell r="J133">
            <v>2</v>
          </cell>
          <cell r="K133">
            <v>13</v>
          </cell>
          <cell r="L133">
            <v>6.5</v>
          </cell>
          <cell r="M133">
            <v>2</v>
          </cell>
          <cell r="N133">
            <v>13</v>
          </cell>
          <cell r="O133">
            <v>6.5</v>
          </cell>
          <cell r="P133">
            <v>1</v>
          </cell>
          <cell r="Q133">
            <v>3</v>
          </cell>
          <cell r="R133">
            <v>3</v>
          </cell>
          <cell r="S133">
            <v>2</v>
          </cell>
          <cell r="T133">
            <v>13</v>
          </cell>
          <cell r="U133">
            <v>6.5</v>
          </cell>
          <cell r="V133">
            <v>3</v>
          </cell>
          <cell r="W133">
            <v>11</v>
          </cell>
          <cell r="X133">
            <v>3.6666666666666665</v>
          </cell>
          <cell r="Y133">
            <v>0</v>
          </cell>
        </row>
        <row r="134">
          <cell r="C134">
            <v>19792</v>
          </cell>
          <cell r="D134" t="str">
            <v>P.S. ANDAS</v>
          </cell>
          <cell r="E134" t="str">
            <v>I-1</v>
          </cell>
          <cell r="F134">
            <v>10</v>
          </cell>
          <cell r="G134">
            <v>10</v>
          </cell>
          <cell r="H134">
            <v>1</v>
          </cell>
          <cell r="I134">
            <v>1</v>
          </cell>
          <cell r="J134">
            <v>2</v>
          </cell>
          <cell r="K134">
            <v>8</v>
          </cell>
          <cell r="L134">
            <v>4</v>
          </cell>
          <cell r="M134">
            <v>2</v>
          </cell>
          <cell r="N134">
            <v>3</v>
          </cell>
          <cell r="O134">
            <v>1.5</v>
          </cell>
          <cell r="P134">
            <v>1</v>
          </cell>
          <cell r="Q134">
            <v>0</v>
          </cell>
          <cell r="R134">
            <v>0</v>
          </cell>
          <cell r="S134">
            <v>2</v>
          </cell>
          <cell r="T134">
            <v>3</v>
          </cell>
          <cell r="U134">
            <v>1.5</v>
          </cell>
          <cell r="V134">
            <v>3</v>
          </cell>
          <cell r="W134">
            <v>10</v>
          </cell>
          <cell r="X134">
            <v>3.3333333333333335</v>
          </cell>
          <cell r="Y134" t="str">
            <v>NO</v>
          </cell>
        </row>
        <row r="135">
          <cell r="C135">
            <v>19793</v>
          </cell>
          <cell r="D135" t="str">
            <v>P.S. HUANUCO</v>
          </cell>
          <cell r="E135" t="str">
            <v>I-1</v>
          </cell>
          <cell r="F135">
            <v>5</v>
          </cell>
          <cell r="G135">
            <v>5</v>
          </cell>
          <cell r="H135">
            <v>1</v>
          </cell>
          <cell r="I135">
            <v>1</v>
          </cell>
          <cell r="J135">
            <v>2</v>
          </cell>
          <cell r="K135">
            <v>7</v>
          </cell>
          <cell r="L135">
            <v>3.5</v>
          </cell>
          <cell r="M135">
            <v>2</v>
          </cell>
          <cell r="N135">
            <v>4</v>
          </cell>
          <cell r="O135">
            <v>2</v>
          </cell>
          <cell r="P135">
            <v>1</v>
          </cell>
          <cell r="Q135">
            <v>2</v>
          </cell>
          <cell r="R135">
            <v>2</v>
          </cell>
          <cell r="S135">
            <v>2</v>
          </cell>
          <cell r="T135">
            <v>4</v>
          </cell>
          <cell r="U135">
            <v>2</v>
          </cell>
          <cell r="V135">
            <v>3</v>
          </cell>
          <cell r="W135">
            <v>9</v>
          </cell>
          <cell r="X135">
            <v>3</v>
          </cell>
          <cell r="Y135">
            <v>0</v>
          </cell>
        </row>
        <row r="136">
          <cell r="C136">
            <v>19794</v>
          </cell>
          <cell r="D136" t="str">
            <v>P.S. SAN FRANCISCO DE MACON</v>
          </cell>
          <cell r="E136" t="str">
            <v>I-1</v>
          </cell>
          <cell r="F136">
            <v>3</v>
          </cell>
          <cell r="G136">
            <v>3</v>
          </cell>
          <cell r="H136">
            <v>1</v>
          </cell>
          <cell r="I136">
            <v>1</v>
          </cell>
          <cell r="J136">
            <v>2</v>
          </cell>
          <cell r="K136">
            <v>4</v>
          </cell>
          <cell r="L136">
            <v>2</v>
          </cell>
          <cell r="M136">
            <v>2</v>
          </cell>
          <cell r="N136">
            <v>0</v>
          </cell>
          <cell r="O136">
            <v>0</v>
          </cell>
          <cell r="P136">
            <v>1</v>
          </cell>
          <cell r="Q136">
            <v>0</v>
          </cell>
          <cell r="R136">
            <v>0</v>
          </cell>
          <cell r="S136">
            <v>2</v>
          </cell>
          <cell r="T136">
            <v>0</v>
          </cell>
          <cell r="U136">
            <v>0</v>
          </cell>
          <cell r="V136">
            <v>3</v>
          </cell>
          <cell r="W136">
            <v>2</v>
          </cell>
          <cell r="X136">
            <v>0.66666666666666663</v>
          </cell>
          <cell r="Y136" t="str">
            <v>NO</v>
          </cell>
        </row>
        <row r="137">
          <cell r="C137">
            <v>23381</v>
          </cell>
          <cell r="D137" t="str">
            <v>P.S. YANABAMBA</v>
          </cell>
          <cell r="E137" t="str">
            <v>I-1</v>
          </cell>
          <cell r="F137">
            <v>7</v>
          </cell>
          <cell r="G137">
            <v>7</v>
          </cell>
          <cell r="H137">
            <v>1</v>
          </cell>
          <cell r="I137">
            <v>1</v>
          </cell>
          <cell r="J137">
            <v>2</v>
          </cell>
          <cell r="K137">
            <v>6</v>
          </cell>
          <cell r="L137">
            <v>3</v>
          </cell>
          <cell r="M137">
            <v>2</v>
          </cell>
          <cell r="N137">
            <v>9</v>
          </cell>
          <cell r="O137">
            <v>4.5</v>
          </cell>
          <cell r="P137">
            <v>1</v>
          </cell>
          <cell r="Q137">
            <v>2</v>
          </cell>
          <cell r="R137">
            <v>2</v>
          </cell>
          <cell r="S137">
            <v>2</v>
          </cell>
          <cell r="T137">
            <v>9</v>
          </cell>
          <cell r="U137">
            <v>4.5</v>
          </cell>
          <cell r="V137">
            <v>3</v>
          </cell>
          <cell r="W137">
            <v>10</v>
          </cell>
          <cell r="X137">
            <v>3.3333333333333335</v>
          </cell>
          <cell r="Y137">
            <v>0</v>
          </cell>
        </row>
        <row r="138">
          <cell r="C138">
            <v>24428</v>
          </cell>
          <cell r="D138" t="str">
            <v>P.S. POTRERO</v>
          </cell>
          <cell r="E138" t="str">
            <v>I-1</v>
          </cell>
          <cell r="F138">
            <v>0</v>
          </cell>
          <cell r="G138">
            <v>0</v>
          </cell>
          <cell r="H138" t="str">
            <v>SIN DATO</v>
          </cell>
          <cell r="I138">
            <v>0</v>
          </cell>
          <cell r="J138">
            <v>0</v>
          </cell>
          <cell r="K138">
            <v>6</v>
          </cell>
          <cell r="L138">
            <v>6</v>
          </cell>
          <cell r="M138">
            <v>0</v>
          </cell>
          <cell r="N138">
            <v>4</v>
          </cell>
          <cell r="O138">
            <v>4</v>
          </cell>
          <cell r="P138">
            <v>0</v>
          </cell>
          <cell r="Q138">
            <v>2</v>
          </cell>
          <cell r="R138">
            <v>2</v>
          </cell>
          <cell r="S138">
            <v>0</v>
          </cell>
          <cell r="T138">
            <v>4</v>
          </cell>
          <cell r="U138">
            <v>4</v>
          </cell>
          <cell r="V138">
            <v>0</v>
          </cell>
          <cell r="W138">
            <v>9</v>
          </cell>
          <cell r="X138">
            <v>9</v>
          </cell>
          <cell r="Y138">
            <v>0</v>
          </cell>
        </row>
        <row r="139">
          <cell r="C139">
            <v>24779</v>
          </cell>
          <cell r="D139" t="str">
            <v>P.S. DURAZNOPATA</v>
          </cell>
          <cell r="E139" t="str">
            <v>I-1</v>
          </cell>
          <cell r="F139" t="e">
            <v>#N/A</v>
          </cell>
          <cell r="G139" t="e">
            <v>#N/A</v>
          </cell>
          <cell r="H139" t="e">
            <v>#N/A</v>
          </cell>
          <cell r="I139">
            <v>0</v>
          </cell>
          <cell r="J139">
            <v>0</v>
          </cell>
          <cell r="K139">
            <v>3</v>
          </cell>
          <cell r="L139">
            <v>3</v>
          </cell>
          <cell r="M139">
            <v>0</v>
          </cell>
          <cell r="N139">
            <v>2</v>
          </cell>
          <cell r="O139">
            <v>2</v>
          </cell>
          <cell r="P139">
            <v>0</v>
          </cell>
          <cell r="Q139">
            <v>1</v>
          </cell>
          <cell r="R139">
            <v>1</v>
          </cell>
          <cell r="S139">
            <v>0</v>
          </cell>
          <cell r="T139">
            <v>2</v>
          </cell>
          <cell r="U139">
            <v>2</v>
          </cell>
          <cell r="V139">
            <v>0</v>
          </cell>
          <cell r="W139">
            <v>3</v>
          </cell>
          <cell r="X139">
            <v>3</v>
          </cell>
          <cell r="Y139">
            <v>0</v>
          </cell>
        </row>
        <row r="140">
          <cell r="C140">
            <v>24780</v>
          </cell>
          <cell r="D140" t="str">
            <v>P.S. ROSASPAMPA</v>
          </cell>
          <cell r="E140" t="str">
            <v>I-1</v>
          </cell>
          <cell r="F140" t="e">
            <v>#N/A</v>
          </cell>
          <cell r="G140" t="e">
            <v>#N/A</v>
          </cell>
          <cell r="H140" t="e">
            <v>#N/A</v>
          </cell>
          <cell r="I140">
            <v>0</v>
          </cell>
          <cell r="J140">
            <v>0</v>
          </cell>
          <cell r="K140">
            <v>2</v>
          </cell>
          <cell r="L140">
            <v>2</v>
          </cell>
          <cell r="M140">
            <v>0</v>
          </cell>
          <cell r="N140">
            <v>2</v>
          </cell>
          <cell r="O140">
            <v>2</v>
          </cell>
          <cell r="P140">
            <v>0</v>
          </cell>
          <cell r="Q140">
            <v>3</v>
          </cell>
          <cell r="R140">
            <v>3</v>
          </cell>
          <cell r="S140">
            <v>0</v>
          </cell>
          <cell r="T140">
            <v>2</v>
          </cell>
          <cell r="U140">
            <v>2</v>
          </cell>
          <cell r="V140">
            <v>0</v>
          </cell>
          <cell r="W140">
            <v>2</v>
          </cell>
          <cell r="X140">
            <v>2</v>
          </cell>
          <cell r="Y140">
            <v>0</v>
          </cell>
        </row>
        <row r="141">
          <cell r="C141">
            <v>663</v>
          </cell>
          <cell r="D141" t="str">
            <v>P.S. INGENIO</v>
          </cell>
          <cell r="E141" t="str">
            <v>I-2</v>
          </cell>
          <cell r="F141">
            <v>18</v>
          </cell>
          <cell r="G141">
            <v>14</v>
          </cell>
          <cell r="H141">
            <v>1</v>
          </cell>
          <cell r="I141">
            <v>2</v>
          </cell>
          <cell r="J141">
            <v>4</v>
          </cell>
          <cell r="K141">
            <v>25</v>
          </cell>
          <cell r="L141">
            <v>6.25</v>
          </cell>
          <cell r="M141">
            <v>4</v>
          </cell>
          <cell r="N141">
            <v>14</v>
          </cell>
          <cell r="O141">
            <v>3.5</v>
          </cell>
          <cell r="P141">
            <v>2</v>
          </cell>
          <cell r="Q141">
            <v>2</v>
          </cell>
          <cell r="R141">
            <v>1</v>
          </cell>
          <cell r="S141">
            <v>4</v>
          </cell>
          <cell r="T141">
            <v>14</v>
          </cell>
          <cell r="U141">
            <v>3.5</v>
          </cell>
          <cell r="V141">
            <v>6</v>
          </cell>
          <cell r="W141">
            <v>16</v>
          </cell>
          <cell r="X141">
            <v>2.6666666666666665</v>
          </cell>
          <cell r="Y141">
            <v>0</v>
          </cell>
        </row>
        <row r="142">
          <cell r="C142">
            <v>664</v>
          </cell>
          <cell r="D142" t="str">
            <v>P.S. CASACANCHA</v>
          </cell>
          <cell r="E142" t="str">
            <v>I-1</v>
          </cell>
          <cell r="F142">
            <v>8</v>
          </cell>
          <cell r="G142">
            <v>8</v>
          </cell>
          <cell r="H142">
            <v>1</v>
          </cell>
          <cell r="I142">
            <v>1</v>
          </cell>
          <cell r="J142">
            <v>2</v>
          </cell>
          <cell r="K142">
            <v>4</v>
          </cell>
          <cell r="L142">
            <v>2</v>
          </cell>
          <cell r="M142">
            <v>2</v>
          </cell>
          <cell r="N142">
            <v>3</v>
          </cell>
          <cell r="O142">
            <v>1.5</v>
          </cell>
          <cell r="P142">
            <v>1</v>
          </cell>
          <cell r="Q142">
            <v>2</v>
          </cell>
          <cell r="R142">
            <v>2</v>
          </cell>
          <cell r="S142">
            <v>2</v>
          </cell>
          <cell r="T142">
            <v>3</v>
          </cell>
          <cell r="U142">
            <v>1.5</v>
          </cell>
          <cell r="V142">
            <v>3</v>
          </cell>
          <cell r="W142">
            <v>8</v>
          </cell>
          <cell r="X142">
            <v>2.6666666666666665</v>
          </cell>
          <cell r="Y142">
            <v>0</v>
          </cell>
        </row>
        <row r="143">
          <cell r="C143">
            <v>665</v>
          </cell>
          <cell r="D143" t="str">
            <v>P.S. QUICHUAY</v>
          </cell>
          <cell r="E143" t="str">
            <v>I-2</v>
          </cell>
          <cell r="F143">
            <v>28</v>
          </cell>
          <cell r="G143">
            <v>26</v>
          </cell>
          <cell r="H143">
            <v>1</v>
          </cell>
          <cell r="I143">
            <v>3</v>
          </cell>
          <cell r="J143">
            <v>6</v>
          </cell>
          <cell r="K143">
            <v>11</v>
          </cell>
          <cell r="L143">
            <v>1.8333333333333333</v>
          </cell>
          <cell r="M143">
            <v>6</v>
          </cell>
          <cell r="N143">
            <v>4</v>
          </cell>
          <cell r="O143">
            <v>0.66666666666666663</v>
          </cell>
          <cell r="P143">
            <v>3</v>
          </cell>
          <cell r="Q143">
            <v>1</v>
          </cell>
          <cell r="R143">
            <v>1</v>
          </cell>
          <cell r="S143">
            <v>6</v>
          </cell>
          <cell r="T143">
            <v>4</v>
          </cell>
          <cell r="U143">
            <v>0.66666666666666663</v>
          </cell>
          <cell r="V143">
            <v>9</v>
          </cell>
          <cell r="W143">
            <v>8</v>
          </cell>
          <cell r="X143">
            <v>0.88888888888888884</v>
          </cell>
          <cell r="Y143" t="str">
            <v>NO</v>
          </cell>
        </row>
        <row r="144">
          <cell r="C144">
            <v>671</v>
          </cell>
          <cell r="D144" t="str">
            <v>C.S. DAVID GUERRERO DUARTE</v>
          </cell>
          <cell r="E144" t="str">
            <v>I-4</v>
          </cell>
          <cell r="F144">
            <v>256</v>
          </cell>
          <cell r="G144">
            <v>246</v>
          </cell>
          <cell r="H144">
            <v>1</v>
          </cell>
          <cell r="I144">
            <v>22</v>
          </cell>
          <cell r="J144">
            <v>44</v>
          </cell>
          <cell r="K144">
            <v>132</v>
          </cell>
          <cell r="L144">
            <v>3</v>
          </cell>
          <cell r="M144">
            <v>44</v>
          </cell>
          <cell r="N144">
            <v>103</v>
          </cell>
          <cell r="O144">
            <v>2.3409090909090908</v>
          </cell>
          <cell r="P144">
            <v>22</v>
          </cell>
          <cell r="Q144">
            <v>6</v>
          </cell>
          <cell r="R144">
            <v>1</v>
          </cell>
          <cell r="S144">
            <v>44</v>
          </cell>
          <cell r="T144">
            <v>103</v>
          </cell>
          <cell r="U144">
            <v>2.3409090909090908</v>
          </cell>
          <cell r="V144">
            <v>66</v>
          </cell>
          <cell r="W144">
            <v>233</v>
          </cell>
          <cell r="X144">
            <v>3.5303030303030303</v>
          </cell>
          <cell r="Y144">
            <v>0</v>
          </cell>
        </row>
        <row r="145">
          <cell r="C145">
            <v>685</v>
          </cell>
          <cell r="D145" t="str">
            <v>P.S. HEROINAS TOLEDO</v>
          </cell>
          <cell r="E145" t="str">
            <v>I-1</v>
          </cell>
          <cell r="F145">
            <v>18</v>
          </cell>
          <cell r="G145">
            <v>18</v>
          </cell>
          <cell r="H145">
            <v>1</v>
          </cell>
          <cell r="I145">
            <v>2</v>
          </cell>
          <cell r="J145">
            <v>4</v>
          </cell>
          <cell r="K145">
            <v>11</v>
          </cell>
          <cell r="L145">
            <v>2.75</v>
          </cell>
          <cell r="M145">
            <v>4</v>
          </cell>
          <cell r="N145">
            <v>11</v>
          </cell>
          <cell r="O145">
            <v>2.75</v>
          </cell>
          <cell r="P145">
            <v>2</v>
          </cell>
          <cell r="Q145">
            <v>2</v>
          </cell>
          <cell r="R145">
            <v>1</v>
          </cell>
          <cell r="S145">
            <v>4</v>
          </cell>
          <cell r="T145">
            <v>11</v>
          </cell>
          <cell r="U145">
            <v>2.75</v>
          </cell>
          <cell r="V145">
            <v>6</v>
          </cell>
          <cell r="W145">
            <v>16</v>
          </cell>
          <cell r="X145">
            <v>2.6666666666666665</v>
          </cell>
          <cell r="Y145">
            <v>0</v>
          </cell>
        </row>
        <row r="146">
          <cell r="C146">
            <v>687</v>
          </cell>
          <cell r="D146" t="str">
            <v>C.S. MATAHUASI</v>
          </cell>
          <cell r="E146" t="str">
            <v>I-2</v>
          </cell>
          <cell r="F146">
            <v>31</v>
          </cell>
          <cell r="G146">
            <v>31</v>
          </cell>
          <cell r="H146">
            <v>1</v>
          </cell>
          <cell r="I146">
            <v>3</v>
          </cell>
          <cell r="J146">
            <v>6</v>
          </cell>
          <cell r="K146">
            <v>7</v>
          </cell>
          <cell r="L146">
            <v>1.1666666666666667</v>
          </cell>
          <cell r="M146">
            <v>6</v>
          </cell>
          <cell r="N146">
            <v>6</v>
          </cell>
          <cell r="O146">
            <v>1</v>
          </cell>
          <cell r="P146">
            <v>3</v>
          </cell>
          <cell r="Q146">
            <v>2</v>
          </cell>
          <cell r="R146">
            <v>1</v>
          </cell>
          <cell r="S146">
            <v>6</v>
          </cell>
          <cell r="T146">
            <v>6</v>
          </cell>
          <cell r="U146">
            <v>1</v>
          </cell>
          <cell r="V146">
            <v>9</v>
          </cell>
          <cell r="W146">
            <v>12</v>
          </cell>
          <cell r="X146">
            <v>1.3333333333333333</v>
          </cell>
          <cell r="Y146">
            <v>0</v>
          </cell>
        </row>
        <row r="147">
          <cell r="C147">
            <v>688</v>
          </cell>
          <cell r="D147" t="str">
            <v>P.S. MARAVILCA</v>
          </cell>
          <cell r="E147" t="str">
            <v>I-2</v>
          </cell>
          <cell r="F147">
            <v>4</v>
          </cell>
          <cell r="G147">
            <v>4</v>
          </cell>
          <cell r="H147">
            <v>1</v>
          </cell>
          <cell r="I147">
            <v>1</v>
          </cell>
          <cell r="J147">
            <v>2</v>
          </cell>
          <cell r="K147">
            <v>14</v>
          </cell>
          <cell r="L147">
            <v>7</v>
          </cell>
          <cell r="M147">
            <v>2</v>
          </cell>
          <cell r="N147">
            <v>7</v>
          </cell>
          <cell r="O147">
            <v>3.5</v>
          </cell>
          <cell r="P147">
            <v>1</v>
          </cell>
          <cell r="Q147">
            <v>2</v>
          </cell>
          <cell r="R147">
            <v>2</v>
          </cell>
          <cell r="S147">
            <v>2</v>
          </cell>
          <cell r="T147">
            <v>7</v>
          </cell>
          <cell r="U147">
            <v>3.5</v>
          </cell>
          <cell r="V147">
            <v>3</v>
          </cell>
          <cell r="W147">
            <v>9</v>
          </cell>
          <cell r="X147">
            <v>3</v>
          </cell>
          <cell r="Y147">
            <v>0</v>
          </cell>
        </row>
        <row r="148">
          <cell r="C148">
            <v>689</v>
          </cell>
          <cell r="D148" t="str">
            <v>P.S. YANAMUCLO</v>
          </cell>
          <cell r="E148" t="str">
            <v>I-1</v>
          </cell>
          <cell r="F148">
            <v>13</v>
          </cell>
          <cell r="G148">
            <v>13</v>
          </cell>
          <cell r="H148">
            <v>1</v>
          </cell>
          <cell r="I148">
            <v>2</v>
          </cell>
          <cell r="J148">
            <v>4</v>
          </cell>
          <cell r="K148">
            <v>9</v>
          </cell>
          <cell r="L148">
            <v>2.25</v>
          </cell>
          <cell r="M148">
            <v>4</v>
          </cell>
          <cell r="N148">
            <v>6</v>
          </cell>
          <cell r="O148">
            <v>1.5</v>
          </cell>
          <cell r="P148">
            <v>2</v>
          </cell>
          <cell r="Q148">
            <v>2</v>
          </cell>
          <cell r="R148">
            <v>1</v>
          </cell>
          <cell r="S148">
            <v>4</v>
          </cell>
          <cell r="T148">
            <v>6</v>
          </cell>
          <cell r="U148">
            <v>1.5</v>
          </cell>
          <cell r="V148">
            <v>6</v>
          </cell>
          <cell r="W148">
            <v>9</v>
          </cell>
          <cell r="X148">
            <v>1.5</v>
          </cell>
          <cell r="Y148">
            <v>0</v>
          </cell>
        </row>
        <row r="149">
          <cell r="C149">
            <v>690</v>
          </cell>
          <cell r="D149" t="str">
            <v>P.S. NUEVE DE JULIO</v>
          </cell>
          <cell r="E149" t="str">
            <v>I-1</v>
          </cell>
          <cell r="F149">
            <v>29</v>
          </cell>
          <cell r="G149">
            <v>29</v>
          </cell>
          <cell r="H149">
            <v>1</v>
          </cell>
          <cell r="I149">
            <v>3</v>
          </cell>
          <cell r="J149">
            <v>6</v>
          </cell>
          <cell r="K149">
            <v>14</v>
          </cell>
          <cell r="L149">
            <v>2.3333333333333335</v>
          </cell>
          <cell r="M149">
            <v>6</v>
          </cell>
          <cell r="N149">
            <v>10</v>
          </cell>
          <cell r="O149">
            <v>1.6666666666666667</v>
          </cell>
          <cell r="P149">
            <v>3</v>
          </cell>
          <cell r="Q149">
            <v>2</v>
          </cell>
          <cell r="R149">
            <v>1</v>
          </cell>
          <cell r="S149">
            <v>6</v>
          </cell>
          <cell r="T149">
            <v>10</v>
          </cell>
          <cell r="U149">
            <v>1.6666666666666667</v>
          </cell>
          <cell r="V149">
            <v>9</v>
          </cell>
          <cell r="W149">
            <v>12</v>
          </cell>
          <cell r="X149">
            <v>1.3333333333333333</v>
          </cell>
          <cell r="Y149">
            <v>0</v>
          </cell>
        </row>
        <row r="150">
          <cell r="C150">
            <v>691</v>
          </cell>
          <cell r="D150" t="str">
            <v>C.S. STA. ROSA DE OCOPA</v>
          </cell>
          <cell r="E150" t="str">
            <v>I-3</v>
          </cell>
          <cell r="F150">
            <v>18</v>
          </cell>
          <cell r="G150">
            <v>18</v>
          </cell>
          <cell r="H150">
            <v>1</v>
          </cell>
          <cell r="I150">
            <v>2</v>
          </cell>
          <cell r="J150">
            <v>4</v>
          </cell>
          <cell r="K150">
            <v>6</v>
          </cell>
          <cell r="L150">
            <v>1.5</v>
          </cell>
          <cell r="M150">
            <v>4</v>
          </cell>
          <cell r="N150">
            <v>6</v>
          </cell>
          <cell r="O150">
            <v>1.5</v>
          </cell>
          <cell r="P150">
            <v>2</v>
          </cell>
          <cell r="Q150">
            <v>1</v>
          </cell>
          <cell r="R150">
            <v>1</v>
          </cell>
          <cell r="S150">
            <v>4</v>
          </cell>
          <cell r="T150">
            <v>6</v>
          </cell>
          <cell r="U150">
            <v>1.5</v>
          </cell>
          <cell r="V150">
            <v>6</v>
          </cell>
          <cell r="W150">
            <v>10</v>
          </cell>
          <cell r="X150">
            <v>1.6666666666666667</v>
          </cell>
          <cell r="Y150">
            <v>0</v>
          </cell>
        </row>
        <row r="151">
          <cell r="C151">
            <v>692</v>
          </cell>
          <cell r="D151" t="str">
            <v>P.S. HUANCHAR</v>
          </cell>
          <cell r="E151" t="str">
            <v>I-1</v>
          </cell>
          <cell r="F151">
            <v>12</v>
          </cell>
          <cell r="G151">
            <v>12</v>
          </cell>
          <cell r="H151">
            <v>1</v>
          </cell>
          <cell r="I151">
            <v>1</v>
          </cell>
          <cell r="J151">
            <v>2</v>
          </cell>
          <cell r="K151">
            <v>12</v>
          </cell>
          <cell r="L151">
            <v>6</v>
          </cell>
          <cell r="M151">
            <v>2</v>
          </cell>
          <cell r="N151">
            <v>5</v>
          </cell>
          <cell r="O151">
            <v>2.5</v>
          </cell>
          <cell r="P151">
            <v>1</v>
          </cell>
          <cell r="Q151">
            <v>3</v>
          </cell>
          <cell r="R151">
            <v>3</v>
          </cell>
          <cell r="S151">
            <v>2</v>
          </cell>
          <cell r="T151">
            <v>5</v>
          </cell>
          <cell r="U151">
            <v>2.5</v>
          </cell>
          <cell r="V151">
            <v>3</v>
          </cell>
          <cell r="W151">
            <v>6</v>
          </cell>
          <cell r="X151">
            <v>2</v>
          </cell>
          <cell r="Y151">
            <v>0</v>
          </cell>
        </row>
        <row r="152">
          <cell r="C152">
            <v>745</v>
          </cell>
          <cell r="D152" t="str">
            <v>P.S. ACO</v>
          </cell>
          <cell r="E152" t="str">
            <v>I-2</v>
          </cell>
          <cell r="F152">
            <v>21</v>
          </cell>
          <cell r="G152">
            <v>20</v>
          </cell>
          <cell r="H152">
            <v>1</v>
          </cell>
          <cell r="I152">
            <v>2</v>
          </cell>
          <cell r="J152">
            <v>4</v>
          </cell>
          <cell r="K152">
            <v>18</v>
          </cell>
          <cell r="L152">
            <v>4.5</v>
          </cell>
          <cell r="M152">
            <v>4</v>
          </cell>
          <cell r="N152">
            <v>7</v>
          </cell>
          <cell r="O152">
            <v>1.75</v>
          </cell>
          <cell r="P152">
            <v>2</v>
          </cell>
          <cell r="Q152">
            <v>1</v>
          </cell>
          <cell r="R152">
            <v>1</v>
          </cell>
          <cell r="S152">
            <v>4</v>
          </cell>
          <cell r="T152">
            <v>7</v>
          </cell>
          <cell r="U152">
            <v>1.75</v>
          </cell>
          <cell r="V152">
            <v>6</v>
          </cell>
          <cell r="W152">
            <v>10</v>
          </cell>
          <cell r="X152">
            <v>1.6666666666666667</v>
          </cell>
          <cell r="Y152">
            <v>0</v>
          </cell>
        </row>
        <row r="153">
          <cell r="C153">
            <v>746</v>
          </cell>
          <cell r="D153" t="str">
            <v>P.S. QUICHA CHICO</v>
          </cell>
          <cell r="E153" t="str">
            <v>I-1</v>
          </cell>
          <cell r="F153">
            <v>1</v>
          </cell>
          <cell r="G153">
            <v>1</v>
          </cell>
          <cell r="H153">
            <v>1</v>
          </cell>
          <cell r="I153">
            <v>1</v>
          </cell>
          <cell r="J153">
            <v>2</v>
          </cell>
          <cell r="K153">
            <v>9</v>
          </cell>
          <cell r="L153">
            <v>4.5</v>
          </cell>
          <cell r="M153">
            <v>2</v>
          </cell>
          <cell r="N153">
            <v>4</v>
          </cell>
          <cell r="O153">
            <v>2</v>
          </cell>
          <cell r="P153">
            <v>1</v>
          </cell>
          <cell r="Q153">
            <v>1</v>
          </cell>
          <cell r="R153">
            <v>1</v>
          </cell>
          <cell r="S153">
            <v>2</v>
          </cell>
          <cell r="T153">
            <v>4</v>
          </cell>
          <cell r="U153">
            <v>2</v>
          </cell>
          <cell r="V153">
            <v>3</v>
          </cell>
          <cell r="W153">
            <v>5</v>
          </cell>
          <cell r="X153">
            <v>1.6666666666666667</v>
          </cell>
          <cell r="Y153">
            <v>0</v>
          </cell>
        </row>
        <row r="154">
          <cell r="C154">
            <v>747</v>
          </cell>
          <cell r="D154" t="str">
            <v>P.S. QUICHA GRANDE</v>
          </cell>
          <cell r="E154" t="str">
            <v>I-1</v>
          </cell>
          <cell r="F154">
            <v>7</v>
          </cell>
          <cell r="G154">
            <v>7</v>
          </cell>
          <cell r="H154">
            <v>1</v>
          </cell>
          <cell r="I154">
            <v>1</v>
          </cell>
          <cell r="J154">
            <v>2</v>
          </cell>
          <cell r="K154">
            <v>11</v>
          </cell>
          <cell r="L154">
            <v>5.5</v>
          </cell>
          <cell r="M154">
            <v>2</v>
          </cell>
          <cell r="N154">
            <v>2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S154">
            <v>2</v>
          </cell>
          <cell r="T154">
            <v>2</v>
          </cell>
          <cell r="U154">
            <v>1</v>
          </cell>
          <cell r="V154">
            <v>3</v>
          </cell>
          <cell r="W154">
            <v>5</v>
          </cell>
          <cell r="X154">
            <v>1.6666666666666667</v>
          </cell>
          <cell r="Y154">
            <v>0</v>
          </cell>
        </row>
        <row r="155">
          <cell r="C155">
            <v>748</v>
          </cell>
          <cell r="D155" t="str">
            <v>P.S. MITO</v>
          </cell>
          <cell r="E155" t="str">
            <v>I-1</v>
          </cell>
          <cell r="F155">
            <v>7</v>
          </cell>
          <cell r="G155">
            <v>7</v>
          </cell>
          <cell r="H155">
            <v>1</v>
          </cell>
          <cell r="I155">
            <v>1</v>
          </cell>
          <cell r="J155">
            <v>2</v>
          </cell>
          <cell r="K155">
            <v>7</v>
          </cell>
          <cell r="L155">
            <v>3.5</v>
          </cell>
          <cell r="M155">
            <v>2</v>
          </cell>
          <cell r="N155">
            <v>6</v>
          </cell>
          <cell r="O155">
            <v>3</v>
          </cell>
          <cell r="P155">
            <v>1</v>
          </cell>
          <cell r="Q155">
            <v>2</v>
          </cell>
          <cell r="R155">
            <v>2</v>
          </cell>
          <cell r="S155">
            <v>2</v>
          </cell>
          <cell r="T155">
            <v>6</v>
          </cell>
          <cell r="U155">
            <v>3</v>
          </cell>
          <cell r="V155">
            <v>3</v>
          </cell>
          <cell r="W155">
            <v>6</v>
          </cell>
          <cell r="X155">
            <v>2</v>
          </cell>
          <cell r="Y155">
            <v>0</v>
          </cell>
        </row>
        <row r="156">
          <cell r="C156">
            <v>749</v>
          </cell>
          <cell r="D156" t="str">
            <v>P.S. SAN LUIS YAICO</v>
          </cell>
          <cell r="E156" t="str">
            <v>I-1</v>
          </cell>
          <cell r="F156">
            <v>3</v>
          </cell>
          <cell r="G156">
            <v>2</v>
          </cell>
          <cell r="H156">
            <v>1</v>
          </cell>
          <cell r="I156">
            <v>1</v>
          </cell>
          <cell r="J156">
            <v>2</v>
          </cell>
          <cell r="K156">
            <v>5</v>
          </cell>
          <cell r="L156">
            <v>2.5</v>
          </cell>
          <cell r="M156">
            <v>2</v>
          </cell>
          <cell r="N156">
            <v>2</v>
          </cell>
          <cell r="O156">
            <v>1</v>
          </cell>
          <cell r="P156">
            <v>1</v>
          </cell>
          <cell r="Q156">
            <v>3</v>
          </cell>
          <cell r="R156">
            <v>3</v>
          </cell>
          <cell r="S156">
            <v>2</v>
          </cell>
          <cell r="T156">
            <v>2</v>
          </cell>
          <cell r="U156">
            <v>1</v>
          </cell>
          <cell r="V156">
            <v>3</v>
          </cell>
          <cell r="W156">
            <v>2</v>
          </cell>
          <cell r="X156">
            <v>0.66666666666666663</v>
          </cell>
          <cell r="Y156" t="str">
            <v>NO</v>
          </cell>
        </row>
        <row r="157">
          <cell r="C157">
            <v>750</v>
          </cell>
          <cell r="D157" t="str">
            <v>P.S. MATAHULO</v>
          </cell>
          <cell r="E157" t="str">
            <v>I-1</v>
          </cell>
          <cell r="F157">
            <v>6</v>
          </cell>
          <cell r="G157">
            <v>6</v>
          </cell>
          <cell r="H157">
            <v>1</v>
          </cell>
          <cell r="I157">
            <v>1</v>
          </cell>
          <cell r="J157">
            <v>2</v>
          </cell>
          <cell r="K157">
            <v>8</v>
          </cell>
          <cell r="L157">
            <v>4</v>
          </cell>
          <cell r="M157">
            <v>2</v>
          </cell>
          <cell r="N157">
            <v>4</v>
          </cell>
          <cell r="O157">
            <v>2</v>
          </cell>
          <cell r="P157">
            <v>1</v>
          </cell>
          <cell r="Q157">
            <v>1</v>
          </cell>
          <cell r="R157">
            <v>1</v>
          </cell>
          <cell r="S157">
            <v>2</v>
          </cell>
          <cell r="T157">
            <v>4</v>
          </cell>
          <cell r="U157">
            <v>2</v>
          </cell>
          <cell r="V157">
            <v>3</v>
          </cell>
          <cell r="W157">
            <v>6</v>
          </cell>
          <cell r="X157">
            <v>2</v>
          </cell>
          <cell r="Y157">
            <v>0</v>
          </cell>
        </row>
        <row r="158">
          <cell r="C158">
            <v>751</v>
          </cell>
          <cell r="D158" t="str">
            <v>C.S. ORCOTUNA</v>
          </cell>
          <cell r="E158" t="str">
            <v>I-3</v>
          </cell>
          <cell r="F158">
            <v>88</v>
          </cell>
          <cell r="G158">
            <v>88</v>
          </cell>
          <cell r="H158">
            <v>1</v>
          </cell>
          <cell r="I158">
            <v>8</v>
          </cell>
          <cell r="J158">
            <v>16</v>
          </cell>
          <cell r="K158">
            <v>34</v>
          </cell>
          <cell r="L158">
            <v>2.125</v>
          </cell>
          <cell r="M158">
            <v>16</v>
          </cell>
          <cell r="N158">
            <v>27</v>
          </cell>
          <cell r="O158">
            <v>1.6875</v>
          </cell>
          <cell r="P158">
            <v>8</v>
          </cell>
          <cell r="Q158">
            <v>4</v>
          </cell>
          <cell r="R158">
            <v>1</v>
          </cell>
          <cell r="S158">
            <v>16</v>
          </cell>
          <cell r="T158">
            <v>27</v>
          </cell>
          <cell r="U158">
            <v>1.6875</v>
          </cell>
          <cell r="V158">
            <v>24</v>
          </cell>
          <cell r="W158">
            <v>49</v>
          </cell>
          <cell r="X158">
            <v>2.0416666666666665</v>
          </cell>
          <cell r="Y158">
            <v>0</v>
          </cell>
        </row>
        <row r="159">
          <cell r="C159">
            <v>752</v>
          </cell>
          <cell r="D159" t="str">
            <v>P.S. VICSO</v>
          </cell>
          <cell r="E159" t="str">
            <v>I-1</v>
          </cell>
          <cell r="F159">
            <v>9</v>
          </cell>
          <cell r="G159">
            <v>9</v>
          </cell>
          <cell r="H159">
            <v>1</v>
          </cell>
          <cell r="I159">
            <v>1</v>
          </cell>
          <cell r="J159">
            <v>2</v>
          </cell>
          <cell r="K159">
            <v>6</v>
          </cell>
          <cell r="L159">
            <v>3</v>
          </cell>
          <cell r="M159">
            <v>2</v>
          </cell>
          <cell r="N159">
            <v>5</v>
          </cell>
          <cell r="O159">
            <v>2.5</v>
          </cell>
          <cell r="P159">
            <v>1</v>
          </cell>
          <cell r="Q159">
            <v>0</v>
          </cell>
          <cell r="R159">
            <v>0</v>
          </cell>
          <cell r="S159">
            <v>2</v>
          </cell>
          <cell r="T159">
            <v>5</v>
          </cell>
          <cell r="U159">
            <v>2.5</v>
          </cell>
          <cell r="V159">
            <v>3</v>
          </cell>
          <cell r="W159">
            <v>5</v>
          </cell>
          <cell r="X159">
            <v>1.6666666666666667</v>
          </cell>
          <cell r="Y159" t="str">
            <v>NO</v>
          </cell>
        </row>
        <row r="160">
          <cell r="C160">
            <v>705</v>
          </cell>
          <cell r="D160" t="str">
            <v>C.S. JUSTICIA PAZ Y VIDA</v>
          </cell>
          <cell r="E160" t="str">
            <v>I-4</v>
          </cell>
          <cell r="F160">
            <v>325</v>
          </cell>
          <cell r="G160">
            <v>316</v>
          </cell>
          <cell r="H160">
            <v>1</v>
          </cell>
          <cell r="I160">
            <v>28</v>
          </cell>
          <cell r="J160">
            <v>56</v>
          </cell>
          <cell r="K160">
            <v>114</v>
          </cell>
          <cell r="L160">
            <v>2.0357142857142856</v>
          </cell>
          <cell r="M160">
            <v>56</v>
          </cell>
          <cell r="N160">
            <v>77</v>
          </cell>
          <cell r="O160">
            <v>1.375</v>
          </cell>
          <cell r="P160">
            <v>28</v>
          </cell>
          <cell r="Q160">
            <v>9</v>
          </cell>
          <cell r="R160">
            <v>1</v>
          </cell>
          <cell r="S160">
            <v>56</v>
          </cell>
          <cell r="T160">
            <v>77</v>
          </cell>
          <cell r="U160">
            <v>1.375</v>
          </cell>
          <cell r="V160">
            <v>84</v>
          </cell>
          <cell r="W160">
            <v>133</v>
          </cell>
          <cell r="X160">
            <v>1.5833333333333333</v>
          </cell>
          <cell r="Y160">
            <v>0</v>
          </cell>
        </row>
        <row r="161">
          <cell r="C161">
            <v>706</v>
          </cell>
          <cell r="D161" t="str">
            <v>P.S. SAÑOS GRANDE</v>
          </cell>
          <cell r="E161" t="str">
            <v>I-1</v>
          </cell>
          <cell r="F161">
            <v>77</v>
          </cell>
          <cell r="G161">
            <v>77</v>
          </cell>
          <cell r="H161">
            <v>1</v>
          </cell>
          <cell r="I161">
            <v>7</v>
          </cell>
          <cell r="J161">
            <v>14</v>
          </cell>
          <cell r="K161">
            <v>30</v>
          </cell>
          <cell r="L161">
            <v>2.1428571428571428</v>
          </cell>
          <cell r="M161">
            <v>14</v>
          </cell>
          <cell r="N161">
            <v>18</v>
          </cell>
          <cell r="O161">
            <v>1.2857142857142858</v>
          </cell>
          <cell r="P161">
            <v>7</v>
          </cell>
          <cell r="Q161">
            <v>2</v>
          </cell>
          <cell r="R161">
            <v>1</v>
          </cell>
          <cell r="S161">
            <v>14</v>
          </cell>
          <cell r="T161">
            <v>18</v>
          </cell>
          <cell r="U161">
            <v>1.2857142857142858</v>
          </cell>
          <cell r="V161">
            <v>21</v>
          </cell>
          <cell r="W161">
            <v>37</v>
          </cell>
          <cell r="X161">
            <v>1.7619047619047619</v>
          </cell>
          <cell r="Y161">
            <v>0</v>
          </cell>
        </row>
        <row r="162">
          <cell r="C162">
            <v>707</v>
          </cell>
          <cell r="D162" t="str">
            <v>C.S. SAN MARTIN</v>
          </cell>
          <cell r="E162" t="str">
            <v>I-3</v>
          </cell>
          <cell r="F162">
            <v>54</v>
          </cell>
          <cell r="G162">
            <v>54</v>
          </cell>
          <cell r="H162">
            <v>1</v>
          </cell>
          <cell r="I162">
            <v>5</v>
          </cell>
          <cell r="J162">
            <v>10</v>
          </cell>
          <cell r="K162">
            <v>25</v>
          </cell>
          <cell r="L162">
            <v>2.5</v>
          </cell>
          <cell r="M162">
            <v>10</v>
          </cell>
          <cell r="N162">
            <v>16</v>
          </cell>
          <cell r="O162">
            <v>1.6</v>
          </cell>
          <cell r="P162">
            <v>5</v>
          </cell>
          <cell r="Q162">
            <v>2</v>
          </cell>
          <cell r="R162">
            <v>1</v>
          </cell>
          <cell r="S162">
            <v>10</v>
          </cell>
          <cell r="T162">
            <v>16</v>
          </cell>
          <cell r="U162">
            <v>1.6</v>
          </cell>
          <cell r="V162">
            <v>15</v>
          </cell>
          <cell r="W162">
            <v>41</v>
          </cell>
          <cell r="X162">
            <v>2.7333333333333334</v>
          </cell>
          <cell r="Y162">
            <v>0</v>
          </cell>
        </row>
        <row r="163">
          <cell r="C163">
            <v>708</v>
          </cell>
          <cell r="D163" t="str">
            <v>P.S. PACCHA</v>
          </cell>
          <cell r="E163" t="str">
            <v>I-1</v>
          </cell>
          <cell r="F163">
            <v>6</v>
          </cell>
          <cell r="G163">
            <v>6</v>
          </cell>
          <cell r="H163">
            <v>1</v>
          </cell>
          <cell r="I163">
            <v>1</v>
          </cell>
          <cell r="J163">
            <v>2</v>
          </cell>
          <cell r="K163">
            <v>8</v>
          </cell>
          <cell r="L163">
            <v>4</v>
          </cell>
          <cell r="M163">
            <v>2</v>
          </cell>
          <cell r="N163">
            <v>8</v>
          </cell>
          <cell r="O163">
            <v>4</v>
          </cell>
          <cell r="P163">
            <v>1</v>
          </cell>
          <cell r="Q163">
            <v>2</v>
          </cell>
          <cell r="R163">
            <v>2</v>
          </cell>
          <cell r="S163">
            <v>2</v>
          </cell>
          <cell r="T163">
            <v>8</v>
          </cell>
          <cell r="U163">
            <v>4</v>
          </cell>
          <cell r="V163">
            <v>3</v>
          </cell>
          <cell r="W163">
            <v>10</v>
          </cell>
          <cell r="X163">
            <v>3.3333333333333335</v>
          </cell>
          <cell r="Y163">
            <v>0</v>
          </cell>
        </row>
        <row r="164">
          <cell r="C164">
            <v>709</v>
          </cell>
          <cell r="D164" t="str">
            <v>P.S. UMUTO</v>
          </cell>
          <cell r="E164" t="str">
            <v>I-1</v>
          </cell>
          <cell r="F164">
            <v>65</v>
          </cell>
          <cell r="G164">
            <v>65</v>
          </cell>
          <cell r="H164">
            <v>1</v>
          </cell>
          <cell r="I164">
            <v>6</v>
          </cell>
          <cell r="J164">
            <v>12</v>
          </cell>
          <cell r="K164">
            <v>42</v>
          </cell>
          <cell r="L164">
            <v>3.5</v>
          </cell>
          <cell r="M164">
            <v>12</v>
          </cell>
          <cell r="N164">
            <v>35</v>
          </cell>
          <cell r="O164">
            <v>2.9166666666666665</v>
          </cell>
          <cell r="P164">
            <v>6</v>
          </cell>
          <cell r="Q164">
            <v>2</v>
          </cell>
          <cell r="R164">
            <v>1</v>
          </cell>
          <cell r="S164">
            <v>12</v>
          </cell>
          <cell r="T164">
            <v>35</v>
          </cell>
          <cell r="U164">
            <v>2.9166666666666665</v>
          </cell>
          <cell r="V164">
            <v>18</v>
          </cell>
          <cell r="W164">
            <v>46</v>
          </cell>
          <cell r="X164">
            <v>2.5555555555555554</v>
          </cell>
          <cell r="Y164">
            <v>0</v>
          </cell>
        </row>
        <row r="165">
          <cell r="C165">
            <v>710</v>
          </cell>
          <cell r="D165" t="str">
            <v>P.S. INCHO</v>
          </cell>
          <cell r="E165" t="str">
            <v>I-1</v>
          </cell>
          <cell r="F165">
            <v>97</v>
          </cell>
          <cell r="G165">
            <v>97</v>
          </cell>
          <cell r="H165">
            <v>1</v>
          </cell>
          <cell r="I165">
            <v>9</v>
          </cell>
          <cell r="J165">
            <v>18</v>
          </cell>
          <cell r="K165">
            <v>50</v>
          </cell>
          <cell r="L165">
            <v>2.7777777777777777</v>
          </cell>
          <cell r="M165">
            <v>18</v>
          </cell>
          <cell r="N165">
            <v>36</v>
          </cell>
          <cell r="O165">
            <v>2</v>
          </cell>
          <cell r="P165">
            <v>9</v>
          </cell>
          <cell r="Q165">
            <v>6</v>
          </cell>
          <cell r="R165">
            <v>1</v>
          </cell>
          <cell r="S165">
            <v>18</v>
          </cell>
          <cell r="T165">
            <v>36</v>
          </cell>
          <cell r="U165">
            <v>2</v>
          </cell>
          <cell r="V165">
            <v>27</v>
          </cell>
          <cell r="W165">
            <v>61</v>
          </cell>
          <cell r="X165">
            <v>2.2592592592592591</v>
          </cell>
          <cell r="Y165">
            <v>0</v>
          </cell>
        </row>
        <row r="166">
          <cell r="C166">
            <v>711</v>
          </cell>
          <cell r="D166" t="str">
            <v>P.S. SAÑOS CHICO</v>
          </cell>
          <cell r="E166" t="str">
            <v>I-1</v>
          </cell>
          <cell r="F166">
            <v>92</v>
          </cell>
          <cell r="G166">
            <v>92</v>
          </cell>
          <cell r="H166">
            <v>1</v>
          </cell>
          <cell r="I166">
            <v>8</v>
          </cell>
          <cell r="J166">
            <v>16</v>
          </cell>
          <cell r="K166">
            <v>57</v>
          </cell>
          <cell r="L166">
            <v>3.5625</v>
          </cell>
          <cell r="M166">
            <v>16</v>
          </cell>
          <cell r="N166">
            <v>42</v>
          </cell>
          <cell r="O166">
            <v>2.625</v>
          </cell>
          <cell r="P166">
            <v>8</v>
          </cell>
          <cell r="Q166">
            <v>4</v>
          </cell>
          <cell r="R166">
            <v>1</v>
          </cell>
          <cell r="S166">
            <v>16</v>
          </cell>
          <cell r="T166">
            <v>42</v>
          </cell>
          <cell r="U166">
            <v>2.625</v>
          </cell>
          <cell r="V166">
            <v>24</v>
          </cell>
          <cell r="W166">
            <v>44</v>
          </cell>
          <cell r="X166">
            <v>1.8333333333333333</v>
          </cell>
          <cell r="Y166">
            <v>0</v>
          </cell>
        </row>
        <row r="167">
          <cell r="C167">
            <v>712</v>
          </cell>
          <cell r="D167" t="str">
            <v>P.S. AZA</v>
          </cell>
          <cell r="E167" t="str">
            <v>I-1</v>
          </cell>
          <cell r="F167">
            <v>33</v>
          </cell>
          <cell r="G167">
            <v>32</v>
          </cell>
          <cell r="H167">
            <v>1</v>
          </cell>
          <cell r="I167">
            <v>3</v>
          </cell>
          <cell r="J167">
            <v>6</v>
          </cell>
          <cell r="K167">
            <v>14</v>
          </cell>
          <cell r="L167">
            <v>2.3333333333333335</v>
          </cell>
          <cell r="M167">
            <v>6</v>
          </cell>
          <cell r="N167">
            <v>10</v>
          </cell>
          <cell r="O167">
            <v>1.6666666666666667</v>
          </cell>
          <cell r="P167">
            <v>3</v>
          </cell>
          <cell r="Q167">
            <v>2</v>
          </cell>
          <cell r="R167">
            <v>1</v>
          </cell>
          <cell r="S167">
            <v>6</v>
          </cell>
          <cell r="T167">
            <v>10</v>
          </cell>
          <cell r="U167">
            <v>1.6666666666666667</v>
          </cell>
          <cell r="V167">
            <v>9</v>
          </cell>
          <cell r="W167">
            <v>24</v>
          </cell>
          <cell r="X167">
            <v>2.6666666666666665</v>
          </cell>
          <cell r="Y167">
            <v>0</v>
          </cell>
        </row>
        <row r="168">
          <cell r="C168">
            <v>713</v>
          </cell>
          <cell r="D168" t="str">
            <v>P.S. BATANYACU</v>
          </cell>
          <cell r="E168" t="str">
            <v>I-1</v>
          </cell>
          <cell r="F168">
            <v>109</v>
          </cell>
          <cell r="G168">
            <v>108</v>
          </cell>
          <cell r="H168">
            <v>1</v>
          </cell>
          <cell r="I168">
            <v>10</v>
          </cell>
          <cell r="J168">
            <v>20</v>
          </cell>
          <cell r="K168">
            <v>51</v>
          </cell>
          <cell r="L168">
            <v>2.5499999999999998</v>
          </cell>
          <cell r="M168">
            <v>20</v>
          </cell>
          <cell r="N168">
            <v>47</v>
          </cell>
          <cell r="O168">
            <v>2.35</v>
          </cell>
          <cell r="P168">
            <v>10</v>
          </cell>
          <cell r="Q168">
            <v>4</v>
          </cell>
          <cell r="R168">
            <v>1</v>
          </cell>
          <cell r="S168">
            <v>20</v>
          </cell>
          <cell r="T168">
            <v>47</v>
          </cell>
          <cell r="U168">
            <v>2.35</v>
          </cell>
          <cell r="V168">
            <v>30</v>
          </cell>
          <cell r="W168">
            <v>54</v>
          </cell>
          <cell r="X168">
            <v>1.8</v>
          </cell>
          <cell r="Y168">
            <v>0</v>
          </cell>
        </row>
        <row r="169">
          <cell r="C169">
            <v>714</v>
          </cell>
          <cell r="D169" t="str">
            <v>C.S. JUAN PARRA DEL RIEGO</v>
          </cell>
          <cell r="E169" t="str">
            <v>I-3</v>
          </cell>
          <cell r="F169">
            <v>1337</v>
          </cell>
          <cell r="G169">
            <v>359</v>
          </cell>
          <cell r="H169">
            <v>1</v>
          </cell>
          <cell r="I169">
            <v>112</v>
          </cell>
          <cell r="J169">
            <v>224</v>
          </cell>
          <cell r="K169">
            <v>222</v>
          </cell>
          <cell r="L169">
            <v>0.9910714285714286</v>
          </cell>
          <cell r="M169">
            <v>224</v>
          </cell>
          <cell r="N169">
            <v>117</v>
          </cell>
          <cell r="O169">
            <v>0.5223214285714286</v>
          </cell>
          <cell r="P169">
            <v>112</v>
          </cell>
          <cell r="Q169">
            <v>32</v>
          </cell>
          <cell r="R169">
            <v>1</v>
          </cell>
          <cell r="S169">
            <v>224</v>
          </cell>
          <cell r="T169">
            <v>117</v>
          </cell>
          <cell r="U169">
            <v>0.5223214285714286</v>
          </cell>
          <cell r="V169">
            <v>336</v>
          </cell>
          <cell r="W169">
            <v>262</v>
          </cell>
          <cell r="X169">
            <v>0.77976190476190477</v>
          </cell>
          <cell r="Y169" t="str">
            <v>NO</v>
          </cell>
        </row>
        <row r="170">
          <cell r="C170">
            <v>715</v>
          </cell>
          <cell r="D170" t="str">
            <v>P.S. RAMIRO PRIALE</v>
          </cell>
          <cell r="E170" t="str">
            <v>I-1</v>
          </cell>
          <cell r="F170">
            <v>223</v>
          </cell>
          <cell r="G170">
            <v>172</v>
          </cell>
          <cell r="H170">
            <v>1</v>
          </cell>
          <cell r="I170">
            <v>19</v>
          </cell>
          <cell r="J170">
            <v>38</v>
          </cell>
          <cell r="K170">
            <v>97</v>
          </cell>
          <cell r="L170">
            <v>2.5526315789473686</v>
          </cell>
          <cell r="M170">
            <v>38</v>
          </cell>
          <cell r="N170">
            <v>80</v>
          </cell>
          <cell r="O170">
            <v>2.1052631578947367</v>
          </cell>
          <cell r="P170">
            <v>19</v>
          </cell>
          <cell r="Q170">
            <v>7</v>
          </cell>
          <cell r="R170">
            <v>1</v>
          </cell>
          <cell r="S170">
            <v>38</v>
          </cell>
          <cell r="T170">
            <v>80</v>
          </cell>
          <cell r="U170">
            <v>2.1052631578947367</v>
          </cell>
          <cell r="V170">
            <v>57</v>
          </cell>
          <cell r="W170">
            <v>86</v>
          </cell>
          <cell r="X170">
            <v>1.5087719298245614</v>
          </cell>
          <cell r="Y170">
            <v>0</v>
          </cell>
        </row>
        <row r="171">
          <cell r="C171">
            <v>716</v>
          </cell>
          <cell r="D171" t="str">
            <v>P.S. HUALAOYO</v>
          </cell>
          <cell r="E171" t="str">
            <v>I-1</v>
          </cell>
          <cell r="F171">
            <v>24</v>
          </cell>
          <cell r="G171">
            <v>23</v>
          </cell>
          <cell r="H171">
            <v>1</v>
          </cell>
          <cell r="I171">
            <v>2</v>
          </cell>
          <cell r="J171">
            <v>4</v>
          </cell>
          <cell r="K171">
            <v>28</v>
          </cell>
          <cell r="L171">
            <v>7</v>
          </cell>
          <cell r="M171">
            <v>4</v>
          </cell>
          <cell r="N171">
            <v>18</v>
          </cell>
          <cell r="O171">
            <v>4.5</v>
          </cell>
          <cell r="P171">
            <v>2</v>
          </cell>
          <cell r="Q171">
            <v>2</v>
          </cell>
          <cell r="R171">
            <v>1</v>
          </cell>
          <cell r="S171">
            <v>4</v>
          </cell>
          <cell r="T171">
            <v>18</v>
          </cell>
          <cell r="U171">
            <v>4.5</v>
          </cell>
          <cell r="V171">
            <v>6</v>
          </cell>
          <cell r="W171">
            <v>25</v>
          </cell>
          <cell r="X171">
            <v>4.166666666666667</v>
          </cell>
          <cell r="Y171">
            <v>0</v>
          </cell>
        </row>
        <row r="172">
          <cell r="C172">
            <v>717</v>
          </cell>
          <cell r="D172" t="str">
            <v>P.S. LA VICTORIA</v>
          </cell>
          <cell r="E172" t="str">
            <v>I-1</v>
          </cell>
          <cell r="F172">
            <v>49</v>
          </cell>
          <cell r="G172">
            <v>48</v>
          </cell>
          <cell r="H172">
            <v>1</v>
          </cell>
          <cell r="I172">
            <v>5</v>
          </cell>
          <cell r="J172">
            <v>10</v>
          </cell>
          <cell r="K172">
            <v>24</v>
          </cell>
          <cell r="L172">
            <v>2.4</v>
          </cell>
          <cell r="M172">
            <v>10</v>
          </cell>
          <cell r="N172">
            <v>30</v>
          </cell>
          <cell r="O172">
            <v>3</v>
          </cell>
          <cell r="P172">
            <v>5</v>
          </cell>
          <cell r="Q172">
            <v>2</v>
          </cell>
          <cell r="R172">
            <v>1</v>
          </cell>
          <cell r="S172">
            <v>10</v>
          </cell>
          <cell r="T172">
            <v>30</v>
          </cell>
          <cell r="U172">
            <v>3</v>
          </cell>
          <cell r="V172">
            <v>15</v>
          </cell>
          <cell r="W172">
            <v>30</v>
          </cell>
          <cell r="X172">
            <v>2</v>
          </cell>
          <cell r="Y172">
            <v>0</v>
          </cell>
        </row>
        <row r="173">
          <cell r="C173">
            <v>718</v>
          </cell>
          <cell r="D173" t="str">
            <v>P.S. HUALHUAS</v>
          </cell>
          <cell r="E173" t="str">
            <v>I-1</v>
          </cell>
          <cell r="F173">
            <v>66</v>
          </cell>
          <cell r="G173">
            <v>64</v>
          </cell>
          <cell r="H173">
            <v>1</v>
          </cell>
          <cell r="I173">
            <v>6</v>
          </cell>
          <cell r="J173">
            <v>12</v>
          </cell>
          <cell r="K173">
            <v>52</v>
          </cell>
          <cell r="L173">
            <v>4.333333333333333</v>
          </cell>
          <cell r="M173">
            <v>12</v>
          </cell>
          <cell r="N173">
            <v>47</v>
          </cell>
          <cell r="O173">
            <v>3.9166666666666665</v>
          </cell>
          <cell r="P173">
            <v>6</v>
          </cell>
          <cell r="Q173">
            <v>2</v>
          </cell>
          <cell r="R173">
            <v>1</v>
          </cell>
          <cell r="S173">
            <v>12</v>
          </cell>
          <cell r="T173">
            <v>47</v>
          </cell>
          <cell r="U173">
            <v>3.9166666666666665</v>
          </cell>
          <cell r="V173">
            <v>18</v>
          </cell>
          <cell r="W173">
            <v>63</v>
          </cell>
          <cell r="X173">
            <v>3.5</v>
          </cell>
          <cell r="Y173">
            <v>0</v>
          </cell>
        </row>
        <row r="174">
          <cell r="C174">
            <v>719</v>
          </cell>
          <cell r="D174" t="str">
            <v>C.S. PILCOMAYO</v>
          </cell>
          <cell r="E174" t="str">
            <v>I-3</v>
          </cell>
          <cell r="F174">
            <v>279</v>
          </cell>
          <cell r="G174">
            <v>273</v>
          </cell>
          <cell r="H174">
            <v>1</v>
          </cell>
          <cell r="I174">
            <v>24</v>
          </cell>
          <cell r="J174">
            <v>48</v>
          </cell>
          <cell r="K174">
            <v>151</v>
          </cell>
          <cell r="L174">
            <v>3.1458333333333335</v>
          </cell>
          <cell r="M174">
            <v>48</v>
          </cell>
          <cell r="N174">
            <v>101</v>
          </cell>
          <cell r="O174">
            <v>2.1041666666666665</v>
          </cell>
          <cell r="P174">
            <v>24</v>
          </cell>
          <cell r="Q174">
            <v>9</v>
          </cell>
          <cell r="R174">
            <v>1</v>
          </cell>
          <cell r="S174">
            <v>48</v>
          </cell>
          <cell r="T174">
            <v>101</v>
          </cell>
          <cell r="U174">
            <v>2.1041666666666665</v>
          </cell>
          <cell r="V174">
            <v>72</v>
          </cell>
          <cell r="W174">
            <v>124</v>
          </cell>
          <cell r="X174">
            <v>1.7222222222222223</v>
          </cell>
          <cell r="Y174">
            <v>0</v>
          </cell>
        </row>
        <row r="175">
          <cell r="C175">
            <v>720</v>
          </cell>
          <cell r="D175" t="str">
            <v>P.S. QUILCAS</v>
          </cell>
          <cell r="E175" t="str">
            <v>I-2</v>
          </cell>
          <cell r="F175">
            <v>72</v>
          </cell>
          <cell r="G175">
            <v>68</v>
          </cell>
          <cell r="H175">
            <v>1</v>
          </cell>
          <cell r="I175">
            <v>6</v>
          </cell>
          <cell r="J175">
            <v>12</v>
          </cell>
          <cell r="K175">
            <v>24</v>
          </cell>
          <cell r="L175">
            <v>2</v>
          </cell>
          <cell r="M175">
            <v>12</v>
          </cell>
          <cell r="N175">
            <v>15</v>
          </cell>
          <cell r="O175">
            <v>1.25</v>
          </cell>
          <cell r="P175">
            <v>6</v>
          </cell>
          <cell r="Q175">
            <v>2</v>
          </cell>
          <cell r="R175">
            <v>1</v>
          </cell>
          <cell r="S175">
            <v>12</v>
          </cell>
          <cell r="T175">
            <v>15</v>
          </cell>
          <cell r="U175">
            <v>1.25</v>
          </cell>
          <cell r="V175">
            <v>18</v>
          </cell>
          <cell r="W175">
            <v>23</v>
          </cell>
          <cell r="X175">
            <v>1.2777777777777777</v>
          </cell>
          <cell r="Y175">
            <v>0</v>
          </cell>
        </row>
        <row r="176">
          <cell r="C176">
            <v>721</v>
          </cell>
          <cell r="D176" t="str">
            <v>P.S. COLPAR</v>
          </cell>
          <cell r="E176" t="str">
            <v>I-1</v>
          </cell>
          <cell r="F176">
            <v>7</v>
          </cell>
          <cell r="G176">
            <v>7</v>
          </cell>
          <cell r="H176">
            <v>1</v>
          </cell>
          <cell r="I176">
            <v>1</v>
          </cell>
          <cell r="J176">
            <v>2</v>
          </cell>
          <cell r="K176">
            <v>10</v>
          </cell>
          <cell r="L176">
            <v>5</v>
          </cell>
          <cell r="M176">
            <v>2</v>
          </cell>
          <cell r="N176">
            <v>7</v>
          </cell>
          <cell r="O176">
            <v>3.5</v>
          </cell>
          <cell r="P176">
            <v>1</v>
          </cell>
          <cell r="Q176">
            <v>0</v>
          </cell>
          <cell r="R176">
            <v>0</v>
          </cell>
          <cell r="S176">
            <v>2</v>
          </cell>
          <cell r="T176">
            <v>7</v>
          </cell>
          <cell r="U176">
            <v>3.5</v>
          </cell>
          <cell r="V176">
            <v>3</v>
          </cell>
          <cell r="W176">
            <v>11</v>
          </cell>
          <cell r="X176">
            <v>3.6666666666666665</v>
          </cell>
          <cell r="Y176" t="str">
            <v>NO</v>
          </cell>
        </row>
        <row r="177">
          <cell r="C177">
            <v>722</v>
          </cell>
          <cell r="D177" t="str">
            <v>C.S. SAN AGUSTIN DE CAJAS</v>
          </cell>
          <cell r="E177" t="str">
            <v>I-3</v>
          </cell>
          <cell r="F177">
            <v>183</v>
          </cell>
          <cell r="G177">
            <v>179</v>
          </cell>
          <cell r="H177">
            <v>1</v>
          </cell>
          <cell r="I177">
            <v>16</v>
          </cell>
          <cell r="J177">
            <v>32</v>
          </cell>
          <cell r="K177">
            <v>110</v>
          </cell>
          <cell r="L177">
            <v>3.4375</v>
          </cell>
          <cell r="M177">
            <v>32</v>
          </cell>
          <cell r="N177">
            <v>84</v>
          </cell>
          <cell r="O177">
            <v>2.625</v>
          </cell>
          <cell r="P177">
            <v>16</v>
          </cell>
          <cell r="Q177">
            <v>5</v>
          </cell>
          <cell r="R177">
            <v>1</v>
          </cell>
          <cell r="S177">
            <v>32</v>
          </cell>
          <cell r="T177">
            <v>84</v>
          </cell>
          <cell r="U177">
            <v>2.625</v>
          </cell>
          <cell r="V177">
            <v>48</v>
          </cell>
          <cell r="W177">
            <v>119</v>
          </cell>
          <cell r="X177">
            <v>2.4791666666666665</v>
          </cell>
          <cell r="Y177">
            <v>0</v>
          </cell>
        </row>
        <row r="178">
          <cell r="C178">
            <v>723</v>
          </cell>
          <cell r="D178" t="str">
            <v>P.S. COILLOR</v>
          </cell>
          <cell r="E178" t="str">
            <v>I-1</v>
          </cell>
          <cell r="F178">
            <v>18</v>
          </cell>
          <cell r="G178">
            <v>18</v>
          </cell>
          <cell r="H178">
            <v>1</v>
          </cell>
          <cell r="I178">
            <v>2</v>
          </cell>
          <cell r="J178">
            <v>4</v>
          </cell>
          <cell r="K178">
            <v>32</v>
          </cell>
          <cell r="L178">
            <v>8</v>
          </cell>
          <cell r="M178">
            <v>4</v>
          </cell>
          <cell r="N178">
            <v>12</v>
          </cell>
          <cell r="O178">
            <v>3</v>
          </cell>
          <cell r="P178">
            <v>2</v>
          </cell>
          <cell r="Q178">
            <v>2</v>
          </cell>
          <cell r="R178">
            <v>1</v>
          </cell>
          <cell r="S178">
            <v>4</v>
          </cell>
          <cell r="T178">
            <v>12</v>
          </cell>
          <cell r="U178">
            <v>3</v>
          </cell>
          <cell r="V178">
            <v>6</v>
          </cell>
          <cell r="W178">
            <v>11</v>
          </cell>
          <cell r="X178">
            <v>1.8333333333333333</v>
          </cell>
          <cell r="Y178">
            <v>0</v>
          </cell>
        </row>
        <row r="179">
          <cell r="C179">
            <v>724</v>
          </cell>
          <cell r="D179" t="str">
            <v>C.S. SAN JERONIMO</v>
          </cell>
          <cell r="E179" t="str">
            <v>I-3</v>
          </cell>
          <cell r="F179">
            <v>87</v>
          </cell>
          <cell r="G179">
            <v>87</v>
          </cell>
          <cell r="H179">
            <v>1</v>
          </cell>
          <cell r="I179">
            <v>8</v>
          </cell>
          <cell r="J179">
            <v>16</v>
          </cell>
          <cell r="K179">
            <v>78</v>
          </cell>
          <cell r="L179">
            <v>4.875</v>
          </cell>
          <cell r="M179">
            <v>16</v>
          </cell>
          <cell r="N179">
            <v>73</v>
          </cell>
          <cell r="O179">
            <v>4.5625</v>
          </cell>
          <cell r="P179">
            <v>8</v>
          </cell>
          <cell r="Q179">
            <v>8</v>
          </cell>
          <cell r="R179">
            <v>1</v>
          </cell>
          <cell r="S179">
            <v>16</v>
          </cell>
          <cell r="T179">
            <v>73</v>
          </cell>
          <cell r="U179">
            <v>4.5625</v>
          </cell>
          <cell r="V179">
            <v>24</v>
          </cell>
          <cell r="W179">
            <v>83</v>
          </cell>
          <cell r="X179">
            <v>3.4583333333333335</v>
          </cell>
          <cell r="Y179">
            <v>0</v>
          </cell>
        </row>
        <row r="180">
          <cell r="C180">
            <v>725</v>
          </cell>
          <cell r="D180" t="str">
            <v>P.S. SAN PEDRO DE SAÑO</v>
          </cell>
          <cell r="E180" t="str">
            <v>I-2</v>
          </cell>
          <cell r="F180">
            <v>70</v>
          </cell>
          <cell r="G180">
            <v>68</v>
          </cell>
          <cell r="H180">
            <v>1</v>
          </cell>
          <cell r="I180">
            <v>6</v>
          </cell>
          <cell r="J180">
            <v>12</v>
          </cell>
          <cell r="K180">
            <v>38</v>
          </cell>
          <cell r="L180">
            <v>3.1666666666666665</v>
          </cell>
          <cell r="M180">
            <v>12</v>
          </cell>
          <cell r="N180">
            <v>28</v>
          </cell>
          <cell r="O180">
            <v>2.3333333333333335</v>
          </cell>
          <cell r="P180">
            <v>6</v>
          </cell>
          <cell r="Q180">
            <v>6</v>
          </cell>
          <cell r="R180">
            <v>1</v>
          </cell>
          <cell r="S180">
            <v>12</v>
          </cell>
          <cell r="T180">
            <v>28</v>
          </cell>
          <cell r="U180">
            <v>2.3333333333333335</v>
          </cell>
          <cell r="V180">
            <v>18</v>
          </cell>
          <cell r="W180">
            <v>52</v>
          </cell>
          <cell r="X180">
            <v>2.8888888888888888</v>
          </cell>
          <cell r="Y180">
            <v>0</v>
          </cell>
        </row>
        <row r="181">
          <cell r="C181">
            <v>726</v>
          </cell>
          <cell r="D181" t="str">
            <v>C.S. SICAYA</v>
          </cell>
          <cell r="E181" t="str">
            <v>I-3</v>
          </cell>
          <cell r="F181">
            <v>165</v>
          </cell>
          <cell r="G181">
            <v>163</v>
          </cell>
          <cell r="H181">
            <v>1</v>
          </cell>
          <cell r="I181">
            <v>14</v>
          </cell>
          <cell r="J181">
            <v>28</v>
          </cell>
          <cell r="K181">
            <v>134</v>
          </cell>
          <cell r="L181">
            <v>4.7857142857142856</v>
          </cell>
          <cell r="M181">
            <v>28</v>
          </cell>
          <cell r="N181">
            <v>63</v>
          </cell>
          <cell r="O181">
            <v>2.25</v>
          </cell>
          <cell r="P181">
            <v>14</v>
          </cell>
          <cell r="Q181">
            <v>8</v>
          </cell>
          <cell r="R181">
            <v>1</v>
          </cell>
          <cell r="S181">
            <v>28</v>
          </cell>
          <cell r="T181">
            <v>63</v>
          </cell>
          <cell r="U181">
            <v>2.25</v>
          </cell>
          <cell r="V181">
            <v>42</v>
          </cell>
          <cell r="W181">
            <v>107</v>
          </cell>
          <cell r="X181">
            <v>2.5476190476190474</v>
          </cell>
          <cell r="Y181">
            <v>0</v>
          </cell>
        </row>
        <row r="182">
          <cell r="C182">
            <v>733</v>
          </cell>
          <cell r="D182" t="str">
            <v>P.S. CULLPA</v>
          </cell>
          <cell r="E182" t="str">
            <v>I-1</v>
          </cell>
          <cell r="F182">
            <v>50</v>
          </cell>
          <cell r="G182">
            <v>48</v>
          </cell>
          <cell r="H182">
            <v>1</v>
          </cell>
          <cell r="I182">
            <v>5</v>
          </cell>
          <cell r="J182">
            <v>10</v>
          </cell>
          <cell r="K182">
            <v>26</v>
          </cell>
          <cell r="L182">
            <v>2.6</v>
          </cell>
          <cell r="M182">
            <v>10</v>
          </cell>
          <cell r="N182">
            <v>26</v>
          </cell>
          <cell r="O182">
            <v>2.6</v>
          </cell>
          <cell r="P182">
            <v>5</v>
          </cell>
          <cell r="Q182">
            <v>2</v>
          </cell>
          <cell r="R182">
            <v>1</v>
          </cell>
          <cell r="S182">
            <v>10</v>
          </cell>
          <cell r="T182">
            <v>26</v>
          </cell>
          <cell r="U182">
            <v>2.6</v>
          </cell>
          <cell r="V182">
            <v>15</v>
          </cell>
          <cell r="W182">
            <v>37</v>
          </cell>
          <cell r="X182">
            <v>2.4666666666666668</v>
          </cell>
          <cell r="Y182">
            <v>0</v>
          </cell>
        </row>
        <row r="183">
          <cell r="C183">
            <v>734</v>
          </cell>
          <cell r="D183" t="str">
            <v>P.S. COCHAS GRANDE</v>
          </cell>
          <cell r="E183" t="str">
            <v>I-1</v>
          </cell>
          <cell r="F183">
            <v>15</v>
          </cell>
          <cell r="G183">
            <v>14</v>
          </cell>
          <cell r="H183">
            <v>1</v>
          </cell>
          <cell r="I183">
            <v>2</v>
          </cell>
          <cell r="J183">
            <v>4</v>
          </cell>
          <cell r="K183">
            <v>11</v>
          </cell>
          <cell r="L183">
            <v>2.75</v>
          </cell>
          <cell r="M183">
            <v>4</v>
          </cell>
          <cell r="N183">
            <v>4</v>
          </cell>
          <cell r="O183">
            <v>1</v>
          </cell>
          <cell r="P183">
            <v>2</v>
          </cell>
          <cell r="Q183">
            <v>2</v>
          </cell>
          <cell r="R183">
            <v>1</v>
          </cell>
          <cell r="S183">
            <v>4</v>
          </cell>
          <cell r="T183">
            <v>4</v>
          </cell>
          <cell r="U183">
            <v>1</v>
          </cell>
          <cell r="V183">
            <v>6</v>
          </cell>
          <cell r="W183">
            <v>5</v>
          </cell>
          <cell r="X183">
            <v>0.83333333333333337</v>
          </cell>
          <cell r="Y183" t="str">
            <v>NO</v>
          </cell>
        </row>
        <row r="184">
          <cell r="C184">
            <v>735</v>
          </cell>
          <cell r="D184" t="str">
            <v>P.S. COCHAS CHICO</v>
          </cell>
          <cell r="E184" t="str">
            <v>I-2</v>
          </cell>
          <cell r="F184">
            <v>22</v>
          </cell>
          <cell r="G184">
            <v>21</v>
          </cell>
          <cell r="H184">
            <v>1</v>
          </cell>
          <cell r="I184">
            <v>2</v>
          </cell>
          <cell r="J184">
            <v>4</v>
          </cell>
          <cell r="K184">
            <v>11</v>
          </cell>
          <cell r="L184">
            <v>2.75</v>
          </cell>
          <cell r="M184">
            <v>4</v>
          </cell>
          <cell r="N184">
            <v>8</v>
          </cell>
          <cell r="O184">
            <v>2</v>
          </cell>
          <cell r="P184">
            <v>2</v>
          </cell>
          <cell r="Q184">
            <v>3</v>
          </cell>
          <cell r="R184">
            <v>1.5</v>
          </cell>
          <cell r="S184">
            <v>4</v>
          </cell>
          <cell r="T184">
            <v>8</v>
          </cell>
          <cell r="U184">
            <v>2</v>
          </cell>
          <cell r="V184">
            <v>6</v>
          </cell>
          <cell r="W184">
            <v>17</v>
          </cell>
          <cell r="X184">
            <v>2.8333333333333335</v>
          </cell>
          <cell r="Y184">
            <v>0</v>
          </cell>
        </row>
        <row r="185">
          <cell r="C185">
            <v>18190</v>
          </cell>
          <cell r="D185" t="str">
            <v>P.S. 1RO DE MAYO</v>
          </cell>
          <cell r="E185" t="str">
            <v>I-1</v>
          </cell>
          <cell r="F185">
            <v>53</v>
          </cell>
          <cell r="G185">
            <v>50</v>
          </cell>
          <cell r="H185">
            <v>1</v>
          </cell>
          <cell r="I185">
            <v>5</v>
          </cell>
          <cell r="J185">
            <v>10</v>
          </cell>
          <cell r="K185">
            <v>38</v>
          </cell>
          <cell r="L185">
            <v>3.8</v>
          </cell>
          <cell r="M185">
            <v>10</v>
          </cell>
          <cell r="N185">
            <v>21</v>
          </cell>
          <cell r="O185">
            <v>2.1</v>
          </cell>
          <cell r="P185">
            <v>5</v>
          </cell>
          <cell r="Q185">
            <v>2</v>
          </cell>
          <cell r="R185">
            <v>1</v>
          </cell>
          <cell r="S185">
            <v>10</v>
          </cell>
          <cell r="T185">
            <v>21</v>
          </cell>
          <cell r="U185">
            <v>2.1</v>
          </cell>
          <cell r="V185">
            <v>15</v>
          </cell>
          <cell r="W185">
            <v>47</v>
          </cell>
          <cell r="X185">
            <v>3.1333333333333333</v>
          </cell>
          <cell r="Y185">
            <v>0</v>
          </cell>
        </row>
        <row r="186">
          <cell r="C186">
            <v>24232</v>
          </cell>
          <cell r="D186" t="str">
            <v>C.S. MATERNO INFANTIL EL TAMBO</v>
          </cell>
          <cell r="E186" t="str">
            <v>II-E</v>
          </cell>
          <cell r="F186">
            <v>0</v>
          </cell>
          <cell r="G186">
            <v>0</v>
          </cell>
          <cell r="H186" t="str">
            <v>SIN DATO</v>
          </cell>
          <cell r="I186">
            <v>0</v>
          </cell>
          <cell r="J186">
            <v>0</v>
          </cell>
          <cell r="K186">
            <v>84</v>
          </cell>
          <cell r="L186">
            <v>84</v>
          </cell>
          <cell r="M186">
            <v>0</v>
          </cell>
          <cell r="N186">
            <v>31</v>
          </cell>
          <cell r="O186">
            <v>31</v>
          </cell>
          <cell r="P186">
            <v>0</v>
          </cell>
          <cell r="Q186">
            <v>3</v>
          </cell>
          <cell r="R186">
            <v>3</v>
          </cell>
          <cell r="S186">
            <v>0</v>
          </cell>
          <cell r="T186">
            <v>31</v>
          </cell>
          <cell r="U186">
            <v>31</v>
          </cell>
          <cell r="V186">
            <v>0</v>
          </cell>
          <cell r="W186">
            <v>48</v>
          </cell>
          <cell r="X186">
            <v>48</v>
          </cell>
          <cell r="Y186">
            <v>0</v>
          </cell>
        </row>
        <row r="187">
          <cell r="C187">
            <v>727</v>
          </cell>
          <cell r="D187" t="str">
            <v>C.S. LA LIBERTAD</v>
          </cell>
          <cell r="E187" t="str">
            <v>I-4</v>
          </cell>
          <cell r="F187">
            <v>924</v>
          </cell>
          <cell r="G187">
            <v>880</v>
          </cell>
          <cell r="H187">
            <v>1</v>
          </cell>
          <cell r="I187">
            <v>77</v>
          </cell>
          <cell r="J187">
            <v>154</v>
          </cell>
          <cell r="K187">
            <v>517</v>
          </cell>
          <cell r="L187">
            <v>3.3571428571428572</v>
          </cell>
          <cell r="M187">
            <v>154</v>
          </cell>
          <cell r="N187">
            <v>373</v>
          </cell>
          <cell r="O187">
            <v>2.4220779220779223</v>
          </cell>
          <cell r="P187">
            <v>77</v>
          </cell>
          <cell r="Q187">
            <v>20</v>
          </cell>
          <cell r="R187">
            <v>1</v>
          </cell>
          <cell r="S187">
            <v>154</v>
          </cell>
          <cell r="T187">
            <v>373</v>
          </cell>
          <cell r="U187">
            <v>2.4220779220779223</v>
          </cell>
          <cell r="V187">
            <v>231</v>
          </cell>
          <cell r="W187">
            <v>513</v>
          </cell>
          <cell r="X187">
            <v>2.220779220779221</v>
          </cell>
          <cell r="Y187">
            <v>0</v>
          </cell>
        </row>
        <row r="188">
          <cell r="C188">
            <v>728</v>
          </cell>
          <cell r="D188" t="str">
            <v>C.S. OCOPILLA</v>
          </cell>
          <cell r="E188" t="str">
            <v>I-3</v>
          </cell>
          <cell r="F188">
            <v>81</v>
          </cell>
          <cell r="G188">
            <v>81</v>
          </cell>
          <cell r="H188">
            <v>1</v>
          </cell>
          <cell r="I188">
            <v>7</v>
          </cell>
          <cell r="J188">
            <v>14</v>
          </cell>
          <cell r="K188">
            <v>70</v>
          </cell>
          <cell r="L188">
            <v>5</v>
          </cell>
          <cell r="M188">
            <v>14</v>
          </cell>
          <cell r="N188">
            <v>54</v>
          </cell>
          <cell r="O188">
            <v>3.8571428571428572</v>
          </cell>
          <cell r="P188">
            <v>7</v>
          </cell>
          <cell r="Q188">
            <v>5</v>
          </cell>
          <cell r="R188">
            <v>1</v>
          </cell>
          <cell r="S188">
            <v>14</v>
          </cell>
          <cell r="T188">
            <v>54</v>
          </cell>
          <cell r="U188">
            <v>3.8571428571428572</v>
          </cell>
          <cell r="V188">
            <v>21</v>
          </cell>
          <cell r="W188">
            <v>83</v>
          </cell>
          <cell r="X188">
            <v>3.9523809523809526</v>
          </cell>
          <cell r="Y188">
            <v>0</v>
          </cell>
        </row>
        <row r="189">
          <cell r="C189">
            <v>729</v>
          </cell>
          <cell r="D189" t="str">
            <v>P.S. UÑAS</v>
          </cell>
          <cell r="E189" t="str">
            <v>I-2</v>
          </cell>
          <cell r="F189">
            <v>33</v>
          </cell>
          <cell r="G189">
            <v>33</v>
          </cell>
          <cell r="H189">
            <v>1</v>
          </cell>
          <cell r="I189">
            <v>3</v>
          </cell>
          <cell r="J189">
            <v>6</v>
          </cell>
          <cell r="K189">
            <v>31</v>
          </cell>
          <cell r="L189">
            <v>5.166666666666667</v>
          </cell>
          <cell r="M189">
            <v>6</v>
          </cell>
          <cell r="N189">
            <v>17</v>
          </cell>
          <cell r="O189">
            <v>2.8333333333333335</v>
          </cell>
          <cell r="P189">
            <v>3</v>
          </cell>
          <cell r="Q189">
            <v>2</v>
          </cell>
          <cell r="R189">
            <v>1</v>
          </cell>
          <cell r="S189">
            <v>6</v>
          </cell>
          <cell r="T189">
            <v>17</v>
          </cell>
          <cell r="U189">
            <v>2.8333333333333335</v>
          </cell>
          <cell r="V189">
            <v>9</v>
          </cell>
          <cell r="W189">
            <v>24</v>
          </cell>
          <cell r="X189">
            <v>2.6666666666666665</v>
          </cell>
          <cell r="Y189">
            <v>0</v>
          </cell>
        </row>
        <row r="190">
          <cell r="C190">
            <v>730</v>
          </cell>
          <cell r="D190" t="str">
            <v>P.S. VILCACOTO</v>
          </cell>
          <cell r="E190" t="str">
            <v>I-2</v>
          </cell>
          <cell r="F190">
            <v>22</v>
          </cell>
          <cell r="G190">
            <v>22</v>
          </cell>
          <cell r="H190">
            <v>1</v>
          </cell>
          <cell r="I190">
            <v>2</v>
          </cell>
          <cell r="J190">
            <v>4</v>
          </cell>
          <cell r="K190">
            <v>16</v>
          </cell>
          <cell r="L190">
            <v>4</v>
          </cell>
          <cell r="M190">
            <v>4</v>
          </cell>
          <cell r="N190">
            <v>11</v>
          </cell>
          <cell r="O190">
            <v>2.75</v>
          </cell>
          <cell r="P190">
            <v>2</v>
          </cell>
          <cell r="Q190">
            <v>2</v>
          </cell>
          <cell r="R190">
            <v>1</v>
          </cell>
          <cell r="S190">
            <v>4</v>
          </cell>
          <cell r="T190">
            <v>11</v>
          </cell>
          <cell r="U190">
            <v>2.75</v>
          </cell>
          <cell r="V190">
            <v>6</v>
          </cell>
          <cell r="W190">
            <v>12</v>
          </cell>
          <cell r="X190">
            <v>2</v>
          </cell>
          <cell r="Y190">
            <v>0</v>
          </cell>
        </row>
        <row r="191">
          <cell r="C191">
            <v>731</v>
          </cell>
          <cell r="D191" t="str">
            <v>P.S. PALIAN</v>
          </cell>
          <cell r="E191" t="str">
            <v>I-2</v>
          </cell>
          <cell r="F191">
            <v>57</v>
          </cell>
          <cell r="G191">
            <v>57</v>
          </cell>
          <cell r="H191">
            <v>1</v>
          </cell>
          <cell r="I191">
            <v>5</v>
          </cell>
          <cell r="J191">
            <v>10</v>
          </cell>
          <cell r="K191">
            <v>44</v>
          </cell>
          <cell r="L191">
            <v>4.4000000000000004</v>
          </cell>
          <cell r="M191">
            <v>10</v>
          </cell>
          <cell r="N191">
            <v>19</v>
          </cell>
          <cell r="O191">
            <v>1.9</v>
          </cell>
          <cell r="P191">
            <v>5</v>
          </cell>
          <cell r="Q191">
            <v>2</v>
          </cell>
          <cell r="R191">
            <v>1</v>
          </cell>
          <cell r="S191">
            <v>10</v>
          </cell>
          <cell r="T191">
            <v>19</v>
          </cell>
          <cell r="U191">
            <v>1.9</v>
          </cell>
          <cell r="V191">
            <v>15</v>
          </cell>
          <cell r="W191">
            <v>27</v>
          </cell>
          <cell r="X191">
            <v>1.8</v>
          </cell>
          <cell r="Y191">
            <v>0</v>
          </cell>
        </row>
        <row r="192">
          <cell r="C192">
            <v>732</v>
          </cell>
          <cell r="D192" t="str">
            <v>P.S. SAN FRANCISCO</v>
          </cell>
          <cell r="E192" t="str">
            <v>I-2</v>
          </cell>
          <cell r="F192">
            <v>90</v>
          </cell>
          <cell r="G192">
            <v>90</v>
          </cell>
          <cell r="H192">
            <v>1</v>
          </cell>
          <cell r="I192">
            <v>8</v>
          </cell>
          <cell r="J192">
            <v>16</v>
          </cell>
          <cell r="K192">
            <v>68</v>
          </cell>
          <cell r="L192">
            <v>4.25</v>
          </cell>
          <cell r="M192">
            <v>16</v>
          </cell>
          <cell r="N192">
            <v>43</v>
          </cell>
          <cell r="O192">
            <v>2.6875</v>
          </cell>
          <cell r="P192">
            <v>8</v>
          </cell>
          <cell r="Q192">
            <v>4</v>
          </cell>
          <cell r="R192">
            <v>1</v>
          </cell>
          <cell r="S192">
            <v>16</v>
          </cell>
          <cell r="T192">
            <v>43</v>
          </cell>
          <cell r="U192">
            <v>2.6875</v>
          </cell>
          <cell r="V192">
            <v>24</v>
          </cell>
          <cell r="W192">
            <v>69</v>
          </cell>
          <cell r="X192">
            <v>2.875</v>
          </cell>
          <cell r="Y192">
            <v>0</v>
          </cell>
        </row>
        <row r="193">
          <cell r="C193">
            <v>736</v>
          </cell>
          <cell r="D193" t="str">
            <v>P.S. PARIAHUANCA</v>
          </cell>
          <cell r="E193" t="str">
            <v>I-2</v>
          </cell>
          <cell r="F193">
            <v>15</v>
          </cell>
          <cell r="G193">
            <v>15</v>
          </cell>
          <cell r="H193">
            <v>1</v>
          </cell>
          <cell r="I193">
            <v>2</v>
          </cell>
          <cell r="J193">
            <v>4</v>
          </cell>
          <cell r="K193">
            <v>9</v>
          </cell>
          <cell r="L193">
            <v>2.25</v>
          </cell>
          <cell r="M193">
            <v>4</v>
          </cell>
          <cell r="N193">
            <v>9</v>
          </cell>
          <cell r="O193">
            <v>2.25</v>
          </cell>
          <cell r="P193">
            <v>2</v>
          </cell>
          <cell r="Q193">
            <v>2</v>
          </cell>
          <cell r="R193">
            <v>1</v>
          </cell>
          <cell r="S193">
            <v>4</v>
          </cell>
          <cell r="T193">
            <v>9</v>
          </cell>
          <cell r="U193">
            <v>2.25</v>
          </cell>
          <cell r="V193">
            <v>6</v>
          </cell>
          <cell r="W193">
            <v>9</v>
          </cell>
          <cell r="X193">
            <v>1.5</v>
          </cell>
          <cell r="Y193">
            <v>0</v>
          </cell>
        </row>
        <row r="194">
          <cell r="C194">
            <v>737</v>
          </cell>
          <cell r="D194" t="str">
            <v>P.S. LAMPA</v>
          </cell>
          <cell r="E194" t="str">
            <v>I-2</v>
          </cell>
          <cell r="F194">
            <v>13</v>
          </cell>
          <cell r="G194">
            <v>13</v>
          </cell>
          <cell r="H194">
            <v>1</v>
          </cell>
          <cell r="I194">
            <v>2</v>
          </cell>
          <cell r="J194">
            <v>4</v>
          </cell>
          <cell r="K194">
            <v>10</v>
          </cell>
          <cell r="L194">
            <v>2.5</v>
          </cell>
          <cell r="M194">
            <v>4</v>
          </cell>
          <cell r="N194">
            <v>7</v>
          </cell>
          <cell r="O194">
            <v>1.75</v>
          </cell>
          <cell r="P194">
            <v>2</v>
          </cell>
          <cell r="Q194">
            <v>2</v>
          </cell>
          <cell r="R194">
            <v>1</v>
          </cell>
          <cell r="S194">
            <v>4</v>
          </cell>
          <cell r="T194">
            <v>7</v>
          </cell>
          <cell r="U194">
            <v>1.75</v>
          </cell>
          <cell r="V194">
            <v>6</v>
          </cell>
          <cell r="W194">
            <v>10</v>
          </cell>
          <cell r="X194">
            <v>1.6666666666666667</v>
          </cell>
          <cell r="Y194">
            <v>0</v>
          </cell>
        </row>
        <row r="195">
          <cell r="C195">
            <v>738</v>
          </cell>
          <cell r="D195" t="str">
            <v>P.S. PANTY</v>
          </cell>
          <cell r="E195" t="str">
            <v>I-1</v>
          </cell>
          <cell r="F195">
            <v>3</v>
          </cell>
          <cell r="G195">
            <v>3</v>
          </cell>
          <cell r="H195">
            <v>1</v>
          </cell>
          <cell r="I195">
            <v>1</v>
          </cell>
          <cell r="J195">
            <v>2</v>
          </cell>
          <cell r="K195">
            <v>6</v>
          </cell>
          <cell r="L195">
            <v>3</v>
          </cell>
          <cell r="M195">
            <v>2</v>
          </cell>
          <cell r="N195">
            <v>6</v>
          </cell>
          <cell r="O195">
            <v>3</v>
          </cell>
          <cell r="P195">
            <v>1</v>
          </cell>
          <cell r="Q195">
            <v>2</v>
          </cell>
          <cell r="R195">
            <v>2</v>
          </cell>
          <cell r="S195">
            <v>2</v>
          </cell>
          <cell r="T195">
            <v>6</v>
          </cell>
          <cell r="U195">
            <v>3</v>
          </cell>
          <cell r="V195">
            <v>3</v>
          </cell>
          <cell r="W195">
            <v>7</v>
          </cell>
          <cell r="X195">
            <v>2.3333333333333335</v>
          </cell>
          <cell r="Y195">
            <v>0</v>
          </cell>
        </row>
        <row r="196">
          <cell r="C196">
            <v>739</v>
          </cell>
          <cell r="D196" t="str">
            <v>P.S. SAN BALVIN</v>
          </cell>
          <cell r="E196" t="str">
            <v>I-2</v>
          </cell>
          <cell r="F196">
            <v>9</v>
          </cell>
          <cell r="G196">
            <v>9</v>
          </cell>
          <cell r="H196">
            <v>1</v>
          </cell>
          <cell r="I196">
            <v>1</v>
          </cell>
          <cell r="J196">
            <v>2</v>
          </cell>
          <cell r="K196">
            <v>14</v>
          </cell>
          <cell r="L196">
            <v>7</v>
          </cell>
          <cell r="M196">
            <v>2</v>
          </cell>
          <cell r="N196">
            <v>12</v>
          </cell>
          <cell r="O196">
            <v>6</v>
          </cell>
          <cell r="P196">
            <v>1</v>
          </cell>
          <cell r="Q196">
            <v>2</v>
          </cell>
          <cell r="R196">
            <v>2</v>
          </cell>
          <cell r="S196">
            <v>2</v>
          </cell>
          <cell r="T196">
            <v>12</v>
          </cell>
          <cell r="U196">
            <v>6</v>
          </cell>
          <cell r="V196">
            <v>3</v>
          </cell>
          <cell r="W196">
            <v>16</v>
          </cell>
          <cell r="X196">
            <v>5.333333333333333</v>
          </cell>
          <cell r="Y196">
            <v>0</v>
          </cell>
        </row>
        <row r="197">
          <cell r="C197">
            <v>740</v>
          </cell>
          <cell r="D197" t="str">
            <v>P.S. ANTARPA</v>
          </cell>
          <cell r="E197" t="str">
            <v>I-1</v>
          </cell>
          <cell r="F197">
            <v>6</v>
          </cell>
          <cell r="G197">
            <v>6</v>
          </cell>
          <cell r="H197">
            <v>1</v>
          </cell>
          <cell r="I197">
            <v>1</v>
          </cell>
          <cell r="J197">
            <v>2</v>
          </cell>
          <cell r="K197">
            <v>8</v>
          </cell>
          <cell r="L197">
            <v>4</v>
          </cell>
          <cell r="M197">
            <v>2</v>
          </cell>
          <cell r="N197">
            <v>7</v>
          </cell>
          <cell r="O197">
            <v>3.5</v>
          </cell>
          <cell r="P197">
            <v>1</v>
          </cell>
          <cell r="Q197">
            <v>2</v>
          </cell>
          <cell r="R197">
            <v>2</v>
          </cell>
          <cell r="S197">
            <v>2</v>
          </cell>
          <cell r="T197">
            <v>7</v>
          </cell>
          <cell r="U197">
            <v>3.5</v>
          </cell>
          <cell r="V197">
            <v>3</v>
          </cell>
          <cell r="W197">
            <v>5</v>
          </cell>
          <cell r="X197">
            <v>1.6666666666666667</v>
          </cell>
          <cell r="Y197">
            <v>0</v>
          </cell>
        </row>
        <row r="198">
          <cell r="C198">
            <v>741</v>
          </cell>
          <cell r="D198" t="str">
            <v>P.S. CEDRUYO</v>
          </cell>
          <cell r="E198" t="str">
            <v>I-1</v>
          </cell>
          <cell r="F198">
            <v>4</v>
          </cell>
          <cell r="G198">
            <v>4</v>
          </cell>
          <cell r="H198">
            <v>1</v>
          </cell>
          <cell r="I198">
            <v>1</v>
          </cell>
          <cell r="J198">
            <v>2</v>
          </cell>
          <cell r="K198">
            <v>9</v>
          </cell>
          <cell r="L198">
            <v>4.5</v>
          </cell>
          <cell r="M198">
            <v>2</v>
          </cell>
          <cell r="N198">
            <v>7</v>
          </cell>
          <cell r="O198">
            <v>3.5</v>
          </cell>
          <cell r="P198">
            <v>1</v>
          </cell>
          <cell r="Q198">
            <v>2</v>
          </cell>
          <cell r="R198">
            <v>2</v>
          </cell>
          <cell r="S198">
            <v>2</v>
          </cell>
          <cell r="T198">
            <v>7</v>
          </cell>
          <cell r="U198">
            <v>3.5</v>
          </cell>
          <cell r="V198">
            <v>3</v>
          </cell>
          <cell r="W198">
            <v>6</v>
          </cell>
          <cell r="X198">
            <v>2</v>
          </cell>
          <cell r="Y198">
            <v>0</v>
          </cell>
        </row>
        <row r="199">
          <cell r="C199">
            <v>742</v>
          </cell>
          <cell r="D199" t="str">
            <v>P.S. LLACSAPIRCA</v>
          </cell>
          <cell r="E199" t="str">
            <v>I-2</v>
          </cell>
          <cell r="F199">
            <v>12</v>
          </cell>
          <cell r="G199">
            <v>12</v>
          </cell>
          <cell r="H199">
            <v>1</v>
          </cell>
          <cell r="I199">
            <v>1</v>
          </cell>
          <cell r="J199">
            <v>2</v>
          </cell>
          <cell r="K199">
            <v>9</v>
          </cell>
          <cell r="L199">
            <v>4.5</v>
          </cell>
          <cell r="M199">
            <v>2</v>
          </cell>
          <cell r="N199">
            <v>6</v>
          </cell>
          <cell r="O199">
            <v>3</v>
          </cell>
          <cell r="P199">
            <v>1</v>
          </cell>
          <cell r="Q199">
            <v>3</v>
          </cell>
          <cell r="R199">
            <v>3</v>
          </cell>
          <cell r="S199">
            <v>2</v>
          </cell>
          <cell r="T199">
            <v>6</v>
          </cell>
          <cell r="U199">
            <v>3</v>
          </cell>
          <cell r="V199">
            <v>3</v>
          </cell>
          <cell r="W199">
            <v>10</v>
          </cell>
          <cell r="X199">
            <v>3.3333333333333335</v>
          </cell>
          <cell r="Y199">
            <v>0</v>
          </cell>
        </row>
        <row r="200">
          <cell r="C200">
            <v>743</v>
          </cell>
          <cell r="D200" t="str">
            <v>P.S. ROCCHAC</v>
          </cell>
          <cell r="E200" t="str">
            <v>I-1</v>
          </cell>
          <cell r="F200">
            <v>7</v>
          </cell>
          <cell r="G200">
            <v>7</v>
          </cell>
          <cell r="H200">
            <v>1</v>
          </cell>
          <cell r="I200">
            <v>1</v>
          </cell>
          <cell r="J200">
            <v>2</v>
          </cell>
          <cell r="K200">
            <v>4</v>
          </cell>
          <cell r="L200">
            <v>2</v>
          </cell>
          <cell r="M200">
            <v>2</v>
          </cell>
          <cell r="N200">
            <v>2</v>
          </cell>
          <cell r="O200">
            <v>1</v>
          </cell>
          <cell r="P200">
            <v>1</v>
          </cell>
          <cell r="Q200">
            <v>3</v>
          </cell>
          <cell r="R200">
            <v>3</v>
          </cell>
          <cell r="S200">
            <v>2</v>
          </cell>
          <cell r="T200">
            <v>2</v>
          </cell>
          <cell r="U200">
            <v>1</v>
          </cell>
          <cell r="V200">
            <v>3</v>
          </cell>
          <cell r="W200">
            <v>5</v>
          </cell>
          <cell r="X200">
            <v>1.6666666666666667</v>
          </cell>
          <cell r="Y200">
            <v>0</v>
          </cell>
        </row>
        <row r="201">
          <cell r="C201">
            <v>12471</v>
          </cell>
          <cell r="D201" t="str">
            <v>P.S. HUAYCHULA</v>
          </cell>
          <cell r="E201" t="str">
            <v>I-1</v>
          </cell>
          <cell r="F201">
            <v>4</v>
          </cell>
          <cell r="G201">
            <v>4</v>
          </cell>
          <cell r="H201">
            <v>1</v>
          </cell>
          <cell r="I201">
            <v>1</v>
          </cell>
          <cell r="J201">
            <v>2</v>
          </cell>
          <cell r="K201">
            <v>8</v>
          </cell>
          <cell r="L201">
            <v>4</v>
          </cell>
          <cell r="M201">
            <v>2</v>
          </cell>
          <cell r="N201">
            <v>6</v>
          </cell>
          <cell r="O201">
            <v>3</v>
          </cell>
          <cell r="P201">
            <v>1</v>
          </cell>
          <cell r="Q201">
            <v>3</v>
          </cell>
          <cell r="R201">
            <v>3</v>
          </cell>
          <cell r="S201">
            <v>2</v>
          </cell>
          <cell r="T201">
            <v>6</v>
          </cell>
          <cell r="U201">
            <v>3</v>
          </cell>
          <cell r="V201">
            <v>3</v>
          </cell>
          <cell r="W201">
            <v>9</v>
          </cell>
          <cell r="X201">
            <v>3</v>
          </cell>
          <cell r="Y201">
            <v>0</v>
          </cell>
        </row>
        <row r="202">
          <cell r="C202">
            <v>15577</v>
          </cell>
          <cell r="D202" t="str">
            <v>P.S. NUEVO OCCORO</v>
          </cell>
          <cell r="E202" t="str">
            <v>I-1</v>
          </cell>
          <cell r="F202">
            <v>8</v>
          </cell>
          <cell r="G202">
            <v>8</v>
          </cell>
          <cell r="H202">
            <v>1</v>
          </cell>
          <cell r="I202">
            <v>1</v>
          </cell>
          <cell r="J202">
            <v>2</v>
          </cell>
          <cell r="K202">
            <v>7</v>
          </cell>
          <cell r="L202">
            <v>3.5</v>
          </cell>
          <cell r="M202">
            <v>2</v>
          </cell>
          <cell r="N202">
            <v>5</v>
          </cell>
          <cell r="O202">
            <v>2.5</v>
          </cell>
          <cell r="P202">
            <v>1</v>
          </cell>
          <cell r="Q202">
            <v>2</v>
          </cell>
          <cell r="R202">
            <v>2</v>
          </cell>
          <cell r="S202">
            <v>2</v>
          </cell>
          <cell r="T202">
            <v>5</v>
          </cell>
          <cell r="U202">
            <v>2.5</v>
          </cell>
          <cell r="V202">
            <v>3</v>
          </cell>
          <cell r="W202">
            <v>8</v>
          </cell>
          <cell r="X202">
            <v>2.6666666666666665</v>
          </cell>
          <cell r="Y202">
            <v>0</v>
          </cell>
        </row>
        <row r="203">
          <cell r="C203">
            <v>15905</v>
          </cell>
          <cell r="D203" t="str">
            <v>P.S. ACOPALCA</v>
          </cell>
          <cell r="E203" t="str">
            <v>I-1</v>
          </cell>
          <cell r="F203">
            <v>6</v>
          </cell>
          <cell r="G203">
            <v>6</v>
          </cell>
          <cell r="H203">
            <v>1</v>
          </cell>
          <cell r="I203">
            <v>1</v>
          </cell>
          <cell r="J203">
            <v>2</v>
          </cell>
          <cell r="K203">
            <v>7</v>
          </cell>
          <cell r="L203">
            <v>3.5</v>
          </cell>
          <cell r="M203">
            <v>2</v>
          </cell>
          <cell r="N203">
            <v>6</v>
          </cell>
          <cell r="O203">
            <v>3</v>
          </cell>
          <cell r="P203">
            <v>1</v>
          </cell>
          <cell r="Q203">
            <v>2</v>
          </cell>
          <cell r="R203">
            <v>2</v>
          </cell>
          <cell r="S203">
            <v>2</v>
          </cell>
          <cell r="T203">
            <v>6</v>
          </cell>
          <cell r="U203">
            <v>3</v>
          </cell>
          <cell r="V203">
            <v>3</v>
          </cell>
          <cell r="W203">
            <v>5</v>
          </cell>
          <cell r="X203">
            <v>1.6666666666666667</v>
          </cell>
          <cell r="Y203">
            <v>0</v>
          </cell>
        </row>
        <row r="204">
          <cell r="C204">
            <v>367</v>
          </cell>
          <cell r="D204" t="str">
            <v>P.S. ATAURA</v>
          </cell>
          <cell r="E204" t="str">
            <v>I-1</v>
          </cell>
          <cell r="F204">
            <v>10</v>
          </cell>
          <cell r="G204">
            <v>10</v>
          </cell>
          <cell r="H204">
            <v>1</v>
          </cell>
          <cell r="I204">
            <v>1</v>
          </cell>
          <cell r="J204">
            <v>2</v>
          </cell>
          <cell r="K204">
            <v>12</v>
          </cell>
          <cell r="L204">
            <v>6</v>
          </cell>
          <cell r="M204">
            <v>2</v>
          </cell>
          <cell r="N204">
            <v>7</v>
          </cell>
          <cell r="O204">
            <v>3.5</v>
          </cell>
          <cell r="P204">
            <v>1</v>
          </cell>
          <cell r="Q204">
            <v>3</v>
          </cell>
          <cell r="R204">
            <v>3</v>
          </cell>
          <cell r="S204">
            <v>2</v>
          </cell>
          <cell r="T204">
            <v>7</v>
          </cell>
          <cell r="U204">
            <v>3.5</v>
          </cell>
          <cell r="V204">
            <v>3</v>
          </cell>
          <cell r="W204">
            <v>9</v>
          </cell>
          <cell r="X204">
            <v>3</v>
          </cell>
          <cell r="Y204">
            <v>0</v>
          </cell>
        </row>
        <row r="205">
          <cell r="C205">
            <v>368</v>
          </cell>
          <cell r="D205" t="str">
            <v>P.S. HUERTAS</v>
          </cell>
          <cell r="E205" t="str">
            <v>I-1</v>
          </cell>
          <cell r="F205">
            <v>32</v>
          </cell>
          <cell r="G205">
            <v>32</v>
          </cell>
          <cell r="H205">
            <v>1</v>
          </cell>
          <cell r="I205">
            <v>3</v>
          </cell>
          <cell r="J205">
            <v>6</v>
          </cell>
          <cell r="K205">
            <v>16</v>
          </cell>
          <cell r="L205">
            <v>2.6666666666666665</v>
          </cell>
          <cell r="M205">
            <v>6</v>
          </cell>
          <cell r="N205">
            <v>16</v>
          </cell>
          <cell r="O205">
            <v>2.6666666666666665</v>
          </cell>
          <cell r="P205">
            <v>3</v>
          </cell>
          <cell r="Q205">
            <v>3</v>
          </cell>
          <cell r="R205">
            <v>1</v>
          </cell>
          <cell r="S205">
            <v>6</v>
          </cell>
          <cell r="T205">
            <v>16</v>
          </cell>
          <cell r="U205">
            <v>2.6666666666666665</v>
          </cell>
          <cell r="V205">
            <v>9</v>
          </cell>
          <cell r="W205">
            <v>25</v>
          </cell>
          <cell r="X205">
            <v>2.7777777777777777</v>
          </cell>
          <cell r="Y205">
            <v>0</v>
          </cell>
        </row>
        <row r="206">
          <cell r="C206">
            <v>369</v>
          </cell>
          <cell r="D206" t="str">
            <v>P.S. PACA</v>
          </cell>
          <cell r="E206" t="str">
            <v>I-2</v>
          </cell>
          <cell r="F206">
            <v>10</v>
          </cell>
          <cell r="G206">
            <v>10</v>
          </cell>
          <cell r="H206">
            <v>1</v>
          </cell>
          <cell r="I206">
            <v>1</v>
          </cell>
          <cell r="J206">
            <v>2</v>
          </cell>
          <cell r="K206">
            <v>6</v>
          </cell>
          <cell r="L206">
            <v>3</v>
          </cell>
          <cell r="M206">
            <v>2</v>
          </cell>
          <cell r="N206">
            <v>4</v>
          </cell>
          <cell r="O206">
            <v>2</v>
          </cell>
          <cell r="P206">
            <v>1</v>
          </cell>
          <cell r="Q206">
            <v>2</v>
          </cell>
          <cell r="R206">
            <v>2</v>
          </cell>
          <cell r="S206">
            <v>2</v>
          </cell>
          <cell r="T206">
            <v>4</v>
          </cell>
          <cell r="U206">
            <v>2</v>
          </cell>
          <cell r="V206">
            <v>3</v>
          </cell>
          <cell r="W206">
            <v>3</v>
          </cell>
          <cell r="X206">
            <v>1</v>
          </cell>
          <cell r="Y206">
            <v>0</v>
          </cell>
        </row>
        <row r="207">
          <cell r="C207">
            <v>370</v>
          </cell>
          <cell r="D207" t="str">
            <v>P.S. CANCHAPUNCO</v>
          </cell>
          <cell r="E207" t="str">
            <v>I-1</v>
          </cell>
          <cell r="F207">
            <v>2</v>
          </cell>
          <cell r="G207">
            <v>2</v>
          </cell>
          <cell r="H207">
            <v>1</v>
          </cell>
          <cell r="I207">
            <v>1</v>
          </cell>
          <cell r="J207">
            <v>2</v>
          </cell>
          <cell r="K207">
            <v>4</v>
          </cell>
          <cell r="L207">
            <v>2</v>
          </cell>
          <cell r="M207">
            <v>2</v>
          </cell>
          <cell r="N207">
            <v>2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  <cell r="S207">
            <v>2</v>
          </cell>
          <cell r="T207">
            <v>2</v>
          </cell>
          <cell r="U207">
            <v>1</v>
          </cell>
          <cell r="V207">
            <v>3</v>
          </cell>
          <cell r="W207">
            <v>4</v>
          </cell>
          <cell r="X207">
            <v>1.3333333333333333</v>
          </cell>
          <cell r="Y207">
            <v>0</v>
          </cell>
        </row>
        <row r="208">
          <cell r="C208">
            <v>371</v>
          </cell>
          <cell r="D208" t="str">
            <v>P.S. PACCHA MIRAFLORES</v>
          </cell>
          <cell r="E208" t="str">
            <v>I-1</v>
          </cell>
          <cell r="F208">
            <v>9</v>
          </cell>
          <cell r="G208">
            <v>9</v>
          </cell>
          <cell r="H208">
            <v>1</v>
          </cell>
          <cell r="I208">
            <v>1</v>
          </cell>
          <cell r="J208">
            <v>2</v>
          </cell>
          <cell r="K208">
            <v>10</v>
          </cell>
          <cell r="L208">
            <v>5</v>
          </cell>
          <cell r="M208">
            <v>2</v>
          </cell>
          <cell r="N208">
            <v>7</v>
          </cell>
          <cell r="O208">
            <v>3.5</v>
          </cell>
          <cell r="P208">
            <v>1</v>
          </cell>
          <cell r="Q208">
            <v>3</v>
          </cell>
          <cell r="R208">
            <v>3</v>
          </cell>
          <cell r="S208">
            <v>2</v>
          </cell>
          <cell r="T208">
            <v>7</v>
          </cell>
          <cell r="U208">
            <v>3.5</v>
          </cell>
          <cell r="V208">
            <v>3</v>
          </cell>
          <cell r="W208">
            <v>6</v>
          </cell>
          <cell r="X208">
            <v>2</v>
          </cell>
          <cell r="Y208">
            <v>0</v>
          </cell>
        </row>
        <row r="209">
          <cell r="C209">
            <v>372</v>
          </cell>
          <cell r="D209" t="str">
            <v>P.S. MASAJCANCHA</v>
          </cell>
          <cell r="E209" t="str">
            <v>I-1</v>
          </cell>
          <cell r="F209">
            <v>7</v>
          </cell>
          <cell r="G209">
            <v>7</v>
          </cell>
          <cell r="H209">
            <v>1</v>
          </cell>
          <cell r="I209">
            <v>1</v>
          </cell>
          <cell r="J209">
            <v>2</v>
          </cell>
          <cell r="K209">
            <v>6</v>
          </cell>
          <cell r="L209">
            <v>3</v>
          </cell>
          <cell r="M209">
            <v>2</v>
          </cell>
          <cell r="N209">
            <v>4</v>
          </cell>
          <cell r="O209">
            <v>2</v>
          </cell>
          <cell r="P209">
            <v>1</v>
          </cell>
          <cell r="Q209">
            <v>1</v>
          </cell>
          <cell r="R209">
            <v>1</v>
          </cell>
          <cell r="S209">
            <v>2</v>
          </cell>
          <cell r="T209">
            <v>4</v>
          </cell>
          <cell r="U209">
            <v>2</v>
          </cell>
          <cell r="V209">
            <v>3</v>
          </cell>
          <cell r="W209">
            <v>5</v>
          </cell>
          <cell r="X209">
            <v>1.6666666666666667</v>
          </cell>
          <cell r="Y209">
            <v>0</v>
          </cell>
        </row>
        <row r="210">
          <cell r="C210">
            <v>373</v>
          </cell>
          <cell r="D210" t="str">
            <v>P.S. PATACANCHA</v>
          </cell>
          <cell r="E210" t="str">
            <v>I-1</v>
          </cell>
          <cell r="F210">
            <v>0</v>
          </cell>
          <cell r="G210">
            <v>0</v>
          </cell>
          <cell r="H210" t="str">
            <v>SIN DATO</v>
          </cell>
          <cell r="I210">
            <v>0</v>
          </cell>
          <cell r="J210">
            <v>0</v>
          </cell>
          <cell r="K210">
            <v>4</v>
          </cell>
          <cell r="L210">
            <v>4</v>
          </cell>
          <cell r="M210">
            <v>0</v>
          </cell>
          <cell r="N210">
            <v>2</v>
          </cell>
          <cell r="O210">
            <v>2</v>
          </cell>
          <cell r="P210">
            <v>0</v>
          </cell>
          <cell r="Q210">
            <v>1</v>
          </cell>
          <cell r="R210">
            <v>1</v>
          </cell>
          <cell r="S210">
            <v>0</v>
          </cell>
          <cell r="T210">
            <v>2</v>
          </cell>
          <cell r="U210">
            <v>2</v>
          </cell>
          <cell r="V210">
            <v>0</v>
          </cell>
          <cell r="W210">
            <v>2</v>
          </cell>
          <cell r="X210">
            <v>2</v>
          </cell>
          <cell r="Y210">
            <v>0</v>
          </cell>
        </row>
        <row r="211">
          <cell r="C211">
            <v>376</v>
          </cell>
          <cell r="D211" t="str">
            <v>P.S. SAUSA</v>
          </cell>
          <cell r="E211" t="str">
            <v>I-2</v>
          </cell>
          <cell r="F211">
            <v>41</v>
          </cell>
          <cell r="G211">
            <v>41</v>
          </cell>
          <cell r="H211">
            <v>1</v>
          </cell>
          <cell r="I211">
            <v>4</v>
          </cell>
          <cell r="J211">
            <v>8</v>
          </cell>
          <cell r="K211">
            <v>24</v>
          </cell>
          <cell r="L211">
            <v>3</v>
          </cell>
          <cell r="M211">
            <v>8</v>
          </cell>
          <cell r="N211">
            <v>17</v>
          </cell>
          <cell r="O211">
            <v>2.125</v>
          </cell>
          <cell r="P211">
            <v>4</v>
          </cell>
          <cell r="Q211">
            <v>4</v>
          </cell>
          <cell r="R211">
            <v>1</v>
          </cell>
          <cell r="S211">
            <v>8</v>
          </cell>
          <cell r="T211">
            <v>17</v>
          </cell>
          <cell r="U211">
            <v>2.125</v>
          </cell>
          <cell r="V211">
            <v>12</v>
          </cell>
          <cell r="W211">
            <v>21</v>
          </cell>
          <cell r="X211">
            <v>1.75</v>
          </cell>
          <cell r="Y211">
            <v>0</v>
          </cell>
        </row>
        <row r="212">
          <cell r="C212">
            <v>377</v>
          </cell>
          <cell r="D212" t="str">
            <v>C.S. YAUYOS</v>
          </cell>
          <cell r="E212" t="str">
            <v>I-3</v>
          </cell>
          <cell r="F212">
            <v>118</v>
          </cell>
          <cell r="G212">
            <v>116</v>
          </cell>
          <cell r="H212">
            <v>1</v>
          </cell>
          <cell r="I212">
            <v>10</v>
          </cell>
          <cell r="J212">
            <v>20</v>
          </cell>
          <cell r="K212">
            <v>48</v>
          </cell>
          <cell r="L212">
            <v>2.4</v>
          </cell>
          <cell r="M212">
            <v>20</v>
          </cell>
          <cell r="N212">
            <v>34</v>
          </cell>
          <cell r="O212">
            <v>1.7</v>
          </cell>
          <cell r="P212">
            <v>10</v>
          </cell>
          <cell r="Q212">
            <v>11</v>
          </cell>
          <cell r="R212">
            <v>1</v>
          </cell>
          <cell r="S212">
            <v>20</v>
          </cell>
          <cell r="T212">
            <v>34</v>
          </cell>
          <cell r="U212">
            <v>1.7</v>
          </cell>
          <cell r="V212">
            <v>30</v>
          </cell>
          <cell r="W212">
            <v>52</v>
          </cell>
          <cell r="X212">
            <v>1.7333333333333334</v>
          </cell>
          <cell r="Y212">
            <v>0</v>
          </cell>
        </row>
        <row r="213">
          <cell r="C213">
            <v>378</v>
          </cell>
          <cell r="D213" t="str">
            <v>P.S. HUANCAS</v>
          </cell>
          <cell r="E213" t="str">
            <v>I-1</v>
          </cell>
          <cell r="F213">
            <v>7</v>
          </cell>
          <cell r="G213">
            <v>7</v>
          </cell>
          <cell r="H213">
            <v>1</v>
          </cell>
          <cell r="I213">
            <v>1</v>
          </cell>
          <cell r="J213">
            <v>2</v>
          </cell>
          <cell r="K213">
            <v>5</v>
          </cell>
          <cell r="L213">
            <v>2.5</v>
          </cell>
          <cell r="M213">
            <v>2</v>
          </cell>
          <cell r="N213">
            <v>6</v>
          </cell>
          <cell r="O213">
            <v>3</v>
          </cell>
          <cell r="P213">
            <v>1</v>
          </cell>
          <cell r="Q213">
            <v>2</v>
          </cell>
          <cell r="R213">
            <v>2</v>
          </cell>
          <cell r="S213">
            <v>2</v>
          </cell>
          <cell r="T213">
            <v>6</v>
          </cell>
          <cell r="U213">
            <v>3</v>
          </cell>
          <cell r="V213">
            <v>3</v>
          </cell>
          <cell r="W213">
            <v>6</v>
          </cell>
          <cell r="X213">
            <v>2</v>
          </cell>
          <cell r="Y213">
            <v>0</v>
          </cell>
        </row>
        <row r="214">
          <cell r="C214">
            <v>400</v>
          </cell>
          <cell r="D214" t="str">
            <v>P.S. HUARIPAMPA</v>
          </cell>
          <cell r="E214" t="str">
            <v>I-2</v>
          </cell>
          <cell r="F214">
            <v>9</v>
          </cell>
          <cell r="G214">
            <v>9</v>
          </cell>
          <cell r="H214">
            <v>1</v>
          </cell>
          <cell r="I214">
            <v>1</v>
          </cell>
          <cell r="J214">
            <v>2</v>
          </cell>
          <cell r="K214">
            <v>8</v>
          </cell>
          <cell r="L214">
            <v>4</v>
          </cell>
          <cell r="M214">
            <v>2</v>
          </cell>
          <cell r="N214">
            <v>4</v>
          </cell>
          <cell r="O214">
            <v>2</v>
          </cell>
          <cell r="P214">
            <v>1</v>
          </cell>
          <cell r="Q214">
            <v>2</v>
          </cell>
          <cell r="R214">
            <v>2</v>
          </cell>
          <cell r="S214">
            <v>2</v>
          </cell>
          <cell r="T214">
            <v>4</v>
          </cell>
          <cell r="U214">
            <v>2</v>
          </cell>
          <cell r="V214">
            <v>3</v>
          </cell>
          <cell r="W214">
            <v>6</v>
          </cell>
          <cell r="X214">
            <v>2</v>
          </cell>
          <cell r="Y214">
            <v>0</v>
          </cell>
        </row>
        <row r="215">
          <cell r="C215">
            <v>401</v>
          </cell>
          <cell r="D215" t="str">
            <v>P.S. HUANCANI</v>
          </cell>
          <cell r="E215" t="str">
            <v>I-2</v>
          </cell>
          <cell r="F215">
            <v>26</v>
          </cell>
          <cell r="G215">
            <v>18</v>
          </cell>
          <cell r="H215">
            <v>1</v>
          </cell>
          <cell r="I215">
            <v>3</v>
          </cell>
          <cell r="J215">
            <v>6</v>
          </cell>
          <cell r="K215">
            <v>14</v>
          </cell>
          <cell r="L215">
            <v>2.3333333333333335</v>
          </cell>
          <cell r="M215">
            <v>6</v>
          </cell>
          <cell r="N215">
            <v>9</v>
          </cell>
          <cell r="O215">
            <v>1.5</v>
          </cell>
          <cell r="P215">
            <v>3</v>
          </cell>
          <cell r="Q215">
            <v>3</v>
          </cell>
          <cell r="R215">
            <v>1</v>
          </cell>
          <cell r="S215">
            <v>6</v>
          </cell>
          <cell r="T215">
            <v>9</v>
          </cell>
          <cell r="U215">
            <v>1.5</v>
          </cell>
          <cell r="V215">
            <v>9</v>
          </cell>
          <cell r="W215">
            <v>16</v>
          </cell>
          <cell r="X215">
            <v>1.7777777777777777</v>
          </cell>
          <cell r="Y215">
            <v>0</v>
          </cell>
        </row>
        <row r="216">
          <cell r="C216">
            <v>402</v>
          </cell>
          <cell r="D216" t="str">
            <v>P.S. MUQUI</v>
          </cell>
          <cell r="E216" t="str">
            <v>I-1</v>
          </cell>
          <cell r="F216">
            <v>13</v>
          </cell>
          <cell r="G216">
            <v>8</v>
          </cell>
          <cell r="H216">
            <v>1</v>
          </cell>
          <cell r="I216">
            <v>2</v>
          </cell>
          <cell r="J216">
            <v>4</v>
          </cell>
          <cell r="K216">
            <v>9</v>
          </cell>
          <cell r="L216">
            <v>2.25</v>
          </cell>
          <cell r="M216">
            <v>4</v>
          </cell>
          <cell r="N216">
            <v>3</v>
          </cell>
          <cell r="O216">
            <v>0.75</v>
          </cell>
          <cell r="P216">
            <v>2</v>
          </cell>
          <cell r="Q216">
            <v>3</v>
          </cell>
          <cell r="R216">
            <v>1</v>
          </cell>
          <cell r="S216">
            <v>4</v>
          </cell>
          <cell r="T216">
            <v>3</v>
          </cell>
          <cell r="U216">
            <v>0.75</v>
          </cell>
          <cell r="V216">
            <v>6</v>
          </cell>
          <cell r="W216">
            <v>8</v>
          </cell>
          <cell r="X216">
            <v>1.3333333333333333</v>
          </cell>
          <cell r="Y216" t="str">
            <v>NO</v>
          </cell>
        </row>
        <row r="217">
          <cell r="C217">
            <v>403</v>
          </cell>
          <cell r="D217" t="str">
            <v>P.S. MUQUIYAUYO</v>
          </cell>
          <cell r="E217" t="str">
            <v>I-2</v>
          </cell>
          <cell r="F217">
            <v>29</v>
          </cell>
          <cell r="G217">
            <v>23</v>
          </cell>
          <cell r="H217">
            <v>1</v>
          </cell>
          <cell r="I217">
            <v>3</v>
          </cell>
          <cell r="J217">
            <v>6</v>
          </cell>
          <cell r="K217">
            <v>23</v>
          </cell>
          <cell r="L217">
            <v>3.8333333333333335</v>
          </cell>
          <cell r="M217">
            <v>6</v>
          </cell>
          <cell r="N217">
            <v>15</v>
          </cell>
          <cell r="O217">
            <v>2.5</v>
          </cell>
          <cell r="P217">
            <v>3</v>
          </cell>
          <cell r="Q217">
            <v>4</v>
          </cell>
          <cell r="R217">
            <v>1</v>
          </cell>
          <cell r="S217">
            <v>6</v>
          </cell>
          <cell r="T217">
            <v>15</v>
          </cell>
          <cell r="U217">
            <v>2.5</v>
          </cell>
          <cell r="V217">
            <v>9</v>
          </cell>
          <cell r="W217">
            <v>15</v>
          </cell>
          <cell r="X217">
            <v>1.6666666666666667</v>
          </cell>
          <cell r="Y217">
            <v>0</v>
          </cell>
        </row>
        <row r="218">
          <cell r="C218">
            <v>404</v>
          </cell>
          <cell r="D218" t="str">
            <v>C.S. SINCOS</v>
          </cell>
          <cell r="E218" t="str">
            <v>I-3</v>
          </cell>
          <cell r="F218">
            <v>19</v>
          </cell>
          <cell r="G218">
            <v>19</v>
          </cell>
          <cell r="H218">
            <v>1</v>
          </cell>
          <cell r="I218">
            <v>2</v>
          </cell>
          <cell r="J218">
            <v>4</v>
          </cell>
          <cell r="K218">
            <v>16</v>
          </cell>
          <cell r="L218">
            <v>4</v>
          </cell>
          <cell r="M218">
            <v>4</v>
          </cell>
          <cell r="N218">
            <v>14</v>
          </cell>
          <cell r="O218">
            <v>3.5</v>
          </cell>
          <cell r="P218">
            <v>2</v>
          </cell>
          <cell r="Q218">
            <v>3</v>
          </cell>
          <cell r="R218">
            <v>1.5</v>
          </cell>
          <cell r="S218">
            <v>4</v>
          </cell>
          <cell r="T218">
            <v>14</v>
          </cell>
          <cell r="U218">
            <v>3.5</v>
          </cell>
          <cell r="V218">
            <v>6</v>
          </cell>
          <cell r="W218">
            <v>12</v>
          </cell>
          <cell r="X218">
            <v>2</v>
          </cell>
          <cell r="Y218">
            <v>0</v>
          </cell>
        </row>
        <row r="219">
          <cell r="C219">
            <v>405</v>
          </cell>
          <cell r="D219" t="str">
            <v>P.S. LLACUARIPAMPA</v>
          </cell>
          <cell r="E219" t="str">
            <v>I-1</v>
          </cell>
          <cell r="F219">
            <v>10</v>
          </cell>
          <cell r="G219">
            <v>10</v>
          </cell>
          <cell r="H219">
            <v>1</v>
          </cell>
          <cell r="I219">
            <v>1</v>
          </cell>
          <cell r="J219">
            <v>2</v>
          </cell>
          <cell r="K219">
            <v>9</v>
          </cell>
          <cell r="L219">
            <v>4.5</v>
          </cell>
          <cell r="M219">
            <v>2</v>
          </cell>
          <cell r="N219">
            <v>6</v>
          </cell>
          <cell r="O219">
            <v>3</v>
          </cell>
          <cell r="P219">
            <v>1</v>
          </cell>
          <cell r="Q219">
            <v>2</v>
          </cell>
          <cell r="R219">
            <v>2</v>
          </cell>
          <cell r="S219">
            <v>2</v>
          </cell>
          <cell r="T219">
            <v>6</v>
          </cell>
          <cell r="U219">
            <v>3</v>
          </cell>
          <cell r="V219">
            <v>3</v>
          </cell>
          <cell r="W219">
            <v>8</v>
          </cell>
          <cell r="X219">
            <v>2.6666666666666665</v>
          </cell>
          <cell r="Y219">
            <v>0</v>
          </cell>
        </row>
        <row r="220">
          <cell r="C220">
            <v>406</v>
          </cell>
          <cell r="D220" t="str">
            <v>P.S. ARAMACHAY</v>
          </cell>
          <cell r="E220" t="str">
            <v>I-2</v>
          </cell>
          <cell r="F220">
            <v>23</v>
          </cell>
          <cell r="G220">
            <v>23</v>
          </cell>
          <cell r="H220">
            <v>1</v>
          </cell>
          <cell r="I220">
            <v>2</v>
          </cell>
          <cell r="J220">
            <v>4</v>
          </cell>
          <cell r="K220">
            <v>19</v>
          </cell>
          <cell r="L220">
            <v>4.75</v>
          </cell>
          <cell r="M220">
            <v>4</v>
          </cell>
          <cell r="N220">
            <v>14</v>
          </cell>
          <cell r="O220">
            <v>3.5</v>
          </cell>
          <cell r="P220">
            <v>2</v>
          </cell>
          <cell r="Q220">
            <v>2</v>
          </cell>
          <cell r="R220">
            <v>1</v>
          </cell>
          <cell r="S220">
            <v>4</v>
          </cell>
          <cell r="T220">
            <v>14</v>
          </cell>
          <cell r="U220">
            <v>3.5</v>
          </cell>
          <cell r="V220">
            <v>6</v>
          </cell>
          <cell r="W220">
            <v>11</v>
          </cell>
          <cell r="X220">
            <v>1.8333333333333333</v>
          </cell>
          <cell r="Y220">
            <v>0</v>
          </cell>
        </row>
        <row r="221">
          <cell r="C221">
            <v>407</v>
          </cell>
          <cell r="D221" t="str">
            <v>P.S. SALLAHUACHAC</v>
          </cell>
          <cell r="E221" t="str">
            <v>I-1</v>
          </cell>
          <cell r="F221">
            <v>5</v>
          </cell>
          <cell r="G221">
            <v>5</v>
          </cell>
          <cell r="H221">
            <v>1</v>
          </cell>
          <cell r="I221">
            <v>1</v>
          </cell>
          <cell r="J221">
            <v>2</v>
          </cell>
          <cell r="K221">
            <v>5</v>
          </cell>
          <cell r="L221">
            <v>2.5</v>
          </cell>
          <cell r="M221">
            <v>2</v>
          </cell>
          <cell r="N221">
            <v>3</v>
          </cell>
          <cell r="O221">
            <v>1.5</v>
          </cell>
          <cell r="P221">
            <v>1</v>
          </cell>
          <cell r="Q221">
            <v>1</v>
          </cell>
          <cell r="R221">
            <v>1</v>
          </cell>
          <cell r="S221">
            <v>2</v>
          </cell>
          <cell r="T221">
            <v>3</v>
          </cell>
          <cell r="U221">
            <v>1.5</v>
          </cell>
          <cell r="V221">
            <v>3</v>
          </cell>
          <cell r="W221">
            <v>2</v>
          </cell>
          <cell r="X221">
            <v>0.66666666666666663</v>
          </cell>
          <cell r="Y221" t="str">
            <v>NO</v>
          </cell>
        </row>
        <row r="222">
          <cell r="C222">
            <v>408</v>
          </cell>
          <cell r="D222" t="str">
            <v>P.S. CHALHUAS</v>
          </cell>
          <cell r="E222" t="str">
            <v>I-1</v>
          </cell>
          <cell r="F222">
            <v>8</v>
          </cell>
          <cell r="G222">
            <v>8</v>
          </cell>
          <cell r="H222">
            <v>1</v>
          </cell>
          <cell r="I222">
            <v>1</v>
          </cell>
          <cell r="J222">
            <v>2</v>
          </cell>
          <cell r="K222">
            <v>9</v>
          </cell>
          <cell r="L222">
            <v>4.5</v>
          </cell>
          <cell r="M222">
            <v>2</v>
          </cell>
          <cell r="N222">
            <v>5</v>
          </cell>
          <cell r="O222">
            <v>2.5</v>
          </cell>
          <cell r="P222">
            <v>1</v>
          </cell>
          <cell r="Q222">
            <v>1</v>
          </cell>
          <cell r="R222">
            <v>1</v>
          </cell>
          <cell r="S222">
            <v>2</v>
          </cell>
          <cell r="T222">
            <v>5</v>
          </cell>
          <cell r="U222">
            <v>2.5</v>
          </cell>
          <cell r="V222">
            <v>3</v>
          </cell>
          <cell r="W222">
            <v>5</v>
          </cell>
          <cell r="X222">
            <v>1.6666666666666667</v>
          </cell>
          <cell r="Y222">
            <v>0</v>
          </cell>
        </row>
        <row r="223">
          <cell r="C223">
            <v>409</v>
          </cell>
          <cell r="D223" t="str">
            <v>C.S. APATA</v>
          </cell>
          <cell r="E223" t="str">
            <v>I-3</v>
          </cell>
          <cell r="F223">
            <v>33</v>
          </cell>
          <cell r="G223">
            <v>31</v>
          </cell>
          <cell r="H223">
            <v>1</v>
          </cell>
          <cell r="I223">
            <v>3</v>
          </cell>
          <cell r="J223">
            <v>6</v>
          </cell>
          <cell r="K223">
            <v>28</v>
          </cell>
          <cell r="L223">
            <v>4.666666666666667</v>
          </cell>
          <cell r="M223">
            <v>6</v>
          </cell>
          <cell r="N223">
            <v>19</v>
          </cell>
          <cell r="O223">
            <v>3.1666666666666665</v>
          </cell>
          <cell r="P223">
            <v>3</v>
          </cell>
          <cell r="Q223">
            <v>4</v>
          </cell>
          <cell r="R223">
            <v>1.3333333333333333</v>
          </cell>
          <cell r="S223">
            <v>6</v>
          </cell>
          <cell r="T223">
            <v>19</v>
          </cell>
          <cell r="U223">
            <v>3.1666666666666665</v>
          </cell>
          <cell r="V223">
            <v>9</v>
          </cell>
          <cell r="W223">
            <v>27</v>
          </cell>
          <cell r="X223">
            <v>3</v>
          </cell>
          <cell r="Y223">
            <v>0</v>
          </cell>
        </row>
        <row r="224">
          <cell r="C224">
            <v>410</v>
          </cell>
          <cell r="D224" t="str">
            <v>P.S. NUEVA ESPERANZA</v>
          </cell>
          <cell r="E224" t="str">
            <v>I-1</v>
          </cell>
          <cell r="F224">
            <v>10</v>
          </cell>
          <cell r="G224">
            <v>10</v>
          </cell>
          <cell r="H224">
            <v>1</v>
          </cell>
          <cell r="I224">
            <v>1</v>
          </cell>
          <cell r="J224">
            <v>2</v>
          </cell>
          <cell r="K224">
            <v>8</v>
          </cell>
          <cell r="L224">
            <v>4</v>
          </cell>
          <cell r="M224">
            <v>2</v>
          </cell>
          <cell r="N224">
            <v>6</v>
          </cell>
          <cell r="O224">
            <v>3</v>
          </cell>
          <cell r="P224">
            <v>1</v>
          </cell>
          <cell r="Q224">
            <v>2</v>
          </cell>
          <cell r="R224">
            <v>2</v>
          </cell>
          <cell r="S224">
            <v>2</v>
          </cell>
          <cell r="T224">
            <v>6</v>
          </cell>
          <cell r="U224">
            <v>3</v>
          </cell>
          <cell r="V224">
            <v>3</v>
          </cell>
          <cell r="W224">
            <v>8</v>
          </cell>
          <cell r="X224">
            <v>2.6666666666666665</v>
          </cell>
          <cell r="Y224">
            <v>0</v>
          </cell>
        </row>
        <row r="225">
          <cell r="C225">
            <v>411</v>
          </cell>
          <cell r="D225" t="str">
            <v>P.S. SAN JOSE DE APATA</v>
          </cell>
          <cell r="E225" t="str">
            <v>I-1</v>
          </cell>
          <cell r="F225">
            <v>7</v>
          </cell>
          <cell r="G225">
            <v>7</v>
          </cell>
          <cell r="H225">
            <v>1</v>
          </cell>
          <cell r="I225">
            <v>1</v>
          </cell>
          <cell r="J225">
            <v>2</v>
          </cell>
          <cell r="K225">
            <v>5</v>
          </cell>
          <cell r="L225">
            <v>2.5</v>
          </cell>
          <cell r="M225">
            <v>2</v>
          </cell>
          <cell r="N225">
            <v>3</v>
          </cell>
          <cell r="O225">
            <v>1.5</v>
          </cell>
          <cell r="P225">
            <v>1</v>
          </cell>
          <cell r="Q225">
            <v>2</v>
          </cell>
          <cell r="R225">
            <v>2</v>
          </cell>
          <cell r="S225">
            <v>2</v>
          </cell>
          <cell r="T225">
            <v>3</v>
          </cell>
          <cell r="U225">
            <v>1.5</v>
          </cell>
          <cell r="V225">
            <v>3</v>
          </cell>
          <cell r="W225">
            <v>2</v>
          </cell>
          <cell r="X225">
            <v>0.66666666666666663</v>
          </cell>
          <cell r="Y225" t="str">
            <v>NO</v>
          </cell>
        </row>
        <row r="226">
          <cell r="C226">
            <v>412</v>
          </cell>
          <cell r="D226" t="str">
            <v>P.S. CHICCHE</v>
          </cell>
          <cell r="E226" t="str">
            <v>I-1</v>
          </cell>
          <cell r="F226">
            <v>27</v>
          </cell>
          <cell r="G226">
            <v>26</v>
          </cell>
          <cell r="H226">
            <v>1</v>
          </cell>
          <cell r="I226">
            <v>3</v>
          </cell>
          <cell r="J226">
            <v>6</v>
          </cell>
          <cell r="K226">
            <v>16</v>
          </cell>
          <cell r="L226">
            <v>2.6666666666666665</v>
          </cell>
          <cell r="M226">
            <v>6</v>
          </cell>
          <cell r="N226">
            <v>15</v>
          </cell>
          <cell r="O226">
            <v>2.5</v>
          </cell>
          <cell r="P226">
            <v>3</v>
          </cell>
          <cell r="Q226">
            <v>3</v>
          </cell>
          <cell r="R226">
            <v>1</v>
          </cell>
          <cell r="S226">
            <v>6</v>
          </cell>
          <cell r="T226">
            <v>15</v>
          </cell>
          <cell r="U226">
            <v>2.5</v>
          </cell>
          <cell r="V226">
            <v>9</v>
          </cell>
          <cell r="W226">
            <v>18</v>
          </cell>
          <cell r="X226">
            <v>2</v>
          </cell>
          <cell r="Y226">
            <v>0</v>
          </cell>
        </row>
        <row r="227">
          <cell r="C227">
            <v>413</v>
          </cell>
          <cell r="D227" t="str">
            <v>P.S. PAUCAR APATA</v>
          </cell>
          <cell r="E227" t="str">
            <v>I-1</v>
          </cell>
          <cell r="F227">
            <v>6</v>
          </cell>
          <cell r="G227">
            <v>6</v>
          </cell>
          <cell r="H227">
            <v>1</v>
          </cell>
          <cell r="I227">
            <v>1</v>
          </cell>
          <cell r="J227">
            <v>2</v>
          </cell>
          <cell r="K227">
            <v>6</v>
          </cell>
          <cell r="L227">
            <v>3</v>
          </cell>
          <cell r="M227">
            <v>2</v>
          </cell>
          <cell r="N227">
            <v>3</v>
          </cell>
          <cell r="O227">
            <v>1.5</v>
          </cell>
          <cell r="P227">
            <v>1</v>
          </cell>
          <cell r="Q227">
            <v>1</v>
          </cell>
          <cell r="R227">
            <v>1</v>
          </cell>
          <cell r="S227">
            <v>2</v>
          </cell>
          <cell r="T227">
            <v>3</v>
          </cell>
          <cell r="U227">
            <v>1.5</v>
          </cell>
          <cell r="V227">
            <v>3</v>
          </cell>
          <cell r="W227">
            <v>5</v>
          </cell>
          <cell r="X227">
            <v>1.6666666666666667</v>
          </cell>
          <cell r="Y227">
            <v>0</v>
          </cell>
        </row>
        <row r="228">
          <cell r="C228">
            <v>414</v>
          </cell>
          <cell r="D228" t="str">
            <v>P.S. EL MANTARO</v>
          </cell>
          <cell r="E228" t="str">
            <v>I-2</v>
          </cell>
          <cell r="F228">
            <v>44</v>
          </cell>
          <cell r="G228">
            <v>42</v>
          </cell>
          <cell r="H228">
            <v>1</v>
          </cell>
          <cell r="I228">
            <v>3</v>
          </cell>
          <cell r="J228">
            <v>6</v>
          </cell>
          <cell r="K228">
            <v>20</v>
          </cell>
          <cell r="L228">
            <v>3.3333333333333335</v>
          </cell>
          <cell r="M228">
            <v>6</v>
          </cell>
          <cell r="N228">
            <v>13</v>
          </cell>
          <cell r="O228">
            <v>2.1666666666666665</v>
          </cell>
          <cell r="P228">
            <v>3</v>
          </cell>
          <cell r="Q228">
            <v>5</v>
          </cell>
          <cell r="R228">
            <v>1</v>
          </cell>
          <cell r="S228">
            <v>6</v>
          </cell>
          <cell r="T228">
            <v>13</v>
          </cell>
          <cell r="U228">
            <v>2.1666666666666665</v>
          </cell>
          <cell r="V228">
            <v>9</v>
          </cell>
          <cell r="W228">
            <v>12</v>
          </cell>
          <cell r="X228">
            <v>1.3333333333333333</v>
          </cell>
          <cell r="Y228">
            <v>0</v>
          </cell>
        </row>
        <row r="229">
          <cell r="C229">
            <v>415</v>
          </cell>
          <cell r="D229" t="str">
            <v>P.S. HUAMALI</v>
          </cell>
          <cell r="E229" t="str">
            <v>I-1</v>
          </cell>
          <cell r="F229">
            <v>25</v>
          </cell>
          <cell r="G229">
            <v>23</v>
          </cell>
          <cell r="H229">
            <v>1</v>
          </cell>
          <cell r="I229">
            <v>3</v>
          </cell>
          <cell r="J229">
            <v>6</v>
          </cell>
          <cell r="K229">
            <v>13</v>
          </cell>
          <cell r="L229">
            <v>2.1666666666666665</v>
          </cell>
          <cell r="M229">
            <v>6</v>
          </cell>
          <cell r="N229">
            <v>12</v>
          </cell>
          <cell r="O229">
            <v>2</v>
          </cell>
          <cell r="P229">
            <v>3</v>
          </cell>
          <cell r="Q229">
            <v>2</v>
          </cell>
          <cell r="R229">
            <v>1</v>
          </cell>
          <cell r="S229">
            <v>6</v>
          </cell>
          <cell r="T229">
            <v>12</v>
          </cell>
          <cell r="U229">
            <v>2</v>
          </cell>
          <cell r="V229">
            <v>9</v>
          </cell>
          <cell r="W229">
            <v>16</v>
          </cell>
          <cell r="X229">
            <v>1.7777777777777777</v>
          </cell>
          <cell r="Y229">
            <v>0</v>
          </cell>
        </row>
        <row r="230">
          <cell r="C230">
            <v>416</v>
          </cell>
          <cell r="D230" t="str">
            <v>P.S. SAN LORENZO</v>
          </cell>
          <cell r="E230" t="str">
            <v>I-1</v>
          </cell>
          <cell r="F230">
            <v>40</v>
          </cell>
          <cell r="G230">
            <v>39</v>
          </cell>
          <cell r="H230">
            <v>1</v>
          </cell>
          <cell r="I230">
            <v>4</v>
          </cell>
          <cell r="J230">
            <v>8</v>
          </cell>
          <cell r="K230">
            <v>15</v>
          </cell>
          <cell r="L230">
            <v>1.875</v>
          </cell>
          <cell r="M230">
            <v>8</v>
          </cell>
          <cell r="N230">
            <v>12</v>
          </cell>
          <cell r="O230">
            <v>1.5</v>
          </cell>
          <cell r="P230">
            <v>4</v>
          </cell>
          <cell r="Q230">
            <v>3</v>
          </cell>
          <cell r="R230">
            <v>1</v>
          </cell>
          <cell r="S230">
            <v>8</v>
          </cell>
          <cell r="T230">
            <v>12</v>
          </cell>
          <cell r="U230">
            <v>1.5</v>
          </cell>
          <cell r="V230">
            <v>12</v>
          </cell>
          <cell r="W230">
            <v>21</v>
          </cell>
          <cell r="X230">
            <v>1.75</v>
          </cell>
          <cell r="Y230">
            <v>0</v>
          </cell>
        </row>
        <row r="231">
          <cell r="C231">
            <v>365</v>
          </cell>
          <cell r="D231" t="str">
            <v>HOSP DE APOYO DOMINGO OLAVEGOYA</v>
          </cell>
          <cell r="E231" t="str">
            <v>II-1</v>
          </cell>
          <cell r="F231">
            <v>263</v>
          </cell>
          <cell r="G231">
            <v>251</v>
          </cell>
          <cell r="H231">
            <v>1</v>
          </cell>
          <cell r="I231">
            <v>22</v>
          </cell>
          <cell r="J231">
            <v>44</v>
          </cell>
          <cell r="K231">
            <v>306</v>
          </cell>
          <cell r="L231">
            <v>6.9545454545454541</v>
          </cell>
          <cell r="M231">
            <v>44</v>
          </cell>
          <cell r="N231">
            <v>210</v>
          </cell>
          <cell r="O231">
            <v>4.7727272727272725</v>
          </cell>
          <cell r="P231">
            <v>22</v>
          </cell>
          <cell r="Q231">
            <v>42</v>
          </cell>
          <cell r="R231">
            <v>1</v>
          </cell>
          <cell r="S231">
            <v>44</v>
          </cell>
          <cell r="T231">
            <v>210</v>
          </cell>
          <cell r="U231">
            <v>4.7727272727272725</v>
          </cell>
          <cell r="V231">
            <v>66</v>
          </cell>
          <cell r="W231">
            <v>282</v>
          </cell>
          <cell r="X231">
            <v>4.2727272727272725</v>
          </cell>
          <cell r="Y231">
            <v>0</v>
          </cell>
        </row>
        <row r="232">
          <cell r="C232">
            <v>374</v>
          </cell>
          <cell r="D232" t="str">
            <v>P.S. PARCO</v>
          </cell>
          <cell r="E232" t="str">
            <v>I-2</v>
          </cell>
          <cell r="F232">
            <v>7</v>
          </cell>
          <cell r="G232">
            <v>7</v>
          </cell>
          <cell r="H232">
            <v>1</v>
          </cell>
          <cell r="I232">
            <v>1</v>
          </cell>
          <cell r="J232">
            <v>2</v>
          </cell>
          <cell r="K232">
            <v>7</v>
          </cell>
          <cell r="L232">
            <v>3.5</v>
          </cell>
          <cell r="M232">
            <v>2</v>
          </cell>
          <cell r="N232">
            <v>4</v>
          </cell>
          <cell r="O232">
            <v>2</v>
          </cell>
          <cell r="P232">
            <v>1</v>
          </cell>
          <cell r="Q232">
            <v>2</v>
          </cell>
          <cell r="R232">
            <v>2</v>
          </cell>
          <cell r="S232">
            <v>2</v>
          </cell>
          <cell r="T232">
            <v>4</v>
          </cell>
          <cell r="U232">
            <v>2</v>
          </cell>
          <cell r="V232">
            <v>3</v>
          </cell>
          <cell r="W232">
            <v>4</v>
          </cell>
          <cell r="X232">
            <v>1.3333333333333333</v>
          </cell>
          <cell r="Y232">
            <v>0</v>
          </cell>
        </row>
        <row r="233">
          <cell r="C233">
            <v>375</v>
          </cell>
          <cell r="D233" t="str">
            <v>P.S. ULLUSCA</v>
          </cell>
          <cell r="E233" t="str">
            <v>I-2</v>
          </cell>
          <cell r="F233">
            <v>11</v>
          </cell>
          <cell r="G233">
            <v>11</v>
          </cell>
          <cell r="H233">
            <v>1</v>
          </cell>
          <cell r="I233">
            <v>1</v>
          </cell>
          <cell r="J233">
            <v>2</v>
          </cell>
          <cell r="K233">
            <v>9</v>
          </cell>
          <cell r="L233">
            <v>4.5</v>
          </cell>
          <cell r="M233">
            <v>2</v>
          </cell>
          <cell r="N233">
            <v>7</v>
          </cell>
          <cell r="O233">
            <v>3.5</v>
          </cell>
          <cell r="P233">
            <v>1</v>
          </cell>
          <cell r="Q233">
            <v>3</v>
          </cell>
          <cell r="R233">
            <v>3</v>
          </cell>
          <cell r="S233">
            <v>2</v>
          </cell>
          <cell r="T233">
            <v>7</v>
          </cell>
          <cell r="U233">
            <v>3.5</v>
          </cell>
          <cell r="V233">
            <v>3</v>
          </cell>
          <cell r="W233">
            <v>7</v>
          </cell>
          <cell r="X233">
            <v>2.3333333333333335</v>
          </cell>
          <cell r="Y233">
            <v>0</v>
          </cell>
        </row>
        <row r="234">
          <cell r="C234">
            <v>424</v>
          </cell>
          <cell r="D234" t="str">
            <v>P.S. CANCHAYLLO</v>
          </cell>
          <cell r="E234" t="str">
            <v>I-2</v>
          </cell>
          <cell r="F234">
            <v>6</v>
          </cell>
          <cell r="G234">
            <v>6</v>
          </cell>
          <cell r="H234">
            <v>1</v>
          </cell>
          <cell r="I234">
            <v>1</v>
          </cell>
          <cell r="J234">
            <v>2</v>
          </cell>
          <cell r="K234">
            <v>14</v>
          </cell>
          <cell r="L234">
            <v>7</v>
          </cell>
          <cell r="M234">
            <v>2</v>
          </cell>
          <cell r="N234">
            <v>7</v>
          </cell>
          <cell r="O234">
            <v>3.5</v>
          </cell>
          <cell r="P234">
            <v>1</v>
          </cell>
          <cell r="Q234">
            <v>3</v>
          </cell>
          <cell r="R234">
            <v>3</v>
          </cell>
          <cell r="S234">
            <v>2</v>
          </cell>
          <cell r="T234">
            <v>7</v>
          </cell>
          <cell r="U234">
            <v>3.5</v>
          </cell>
          <cell r="V234">
            <v>3</v>
          </cell>
          <cell r="W234">
            <v>9</v>
          </cell>
          <cell r="X234">
            <v>3</v>
          </cell>
          <cell r="Y234">
            <v>0</v>
          </cell>
        </row>
        <row r="235">
          <cell r="C235">
            <v>425</v>
          </cell>
          <cell r="D235" t="str">
            <v>P.S. EL ROSARIO</v>
          </cell>
          <cell r="E235" t="str">
            <v>I-2</v>
          </cell>
          <cell r="F235">
            <v>21</v>
          </cell>
          <cell r="G235">
            <v>19</v>
          </cell>
          <cell r="H235">
            <v>1</v>
          </cell>
          <cell r="I235">
            <v>2</v>
          </cell>
          <cell r="J235">
            <v>4</v>
          </cell>
          <cell r="K235">
            <v>16</v>
          </cell>
          <cell r="L235">
            <v>4</v>
          </cell>
          <cell r="M235">
            <v>4</v>
          </cell>
          <cell r="N235">
            <v>11</v>
          </cell>
          <cell r="O235">
            <v>2.75</v>
          </cell>
          <cell r="P235">
            <v>2</v>
          </cell>
          <cell r="Q235">
            <v>3</v>
          </cell>
          <cell r="R235">
            <v>1.5</v>
          </cell>
          <cell r="S235">
            <v>4</v>
          </cell>
          <cell r="T235">
            <v>11</v>
          </cell>
          <cell r="U235">
            <v>2.75</v>
          </cell>
          <cell r="V235">
            <v>6</v>
          </cell>
          <cell r="W235">
            <v>13</v>
          </cell>
          <cell r="X235">
            <v>2.1666666666666665</v>
          </cell>
          <cell r="Y235">
            <v>0</v>
          </cell>
        </row>
        <row r="236">
          <cell r="C236">
            <v>426</v>
          </cell>
          <cell r="D236" t="str">
            <v>P.S. JANJAILLO</v>
          </cell>
          <cell r="E236" t="str">
            <v>I-2</v>
          </cell>
          <cell r="F236">
            <v>9</v>
          </cell>
          <cell r="G236">
            <v>8</v>
          </cell>
          <cell r="H236">
            <v>1</v>
          </cell>
          <cell r="I236">
            <v>1</v>
          </cell>
          <cell r="J236">
            <v>2</v>
          </cell>
          <cell r="K236">
            <v>5</v>
          </cell>
          <cell r="L236">
            <v>2.5</v>
          </cell>
          <cell r="M236">
            <v>2</v>
          </cell>
          <cell r="N236">
            <v>3</v>
          </cell>
          <cell r="O236">
            <v>1.5</v>
          </cell>
          <cell r="P236">
            <v>1</v>
          </cell>
          <cell r="Q236">
            <v>2</v>
          </cell>
          <cell r="R236">
            <v>2</v>
          </cell>
          <cell r="S236">
            <v>2</v>
          </cell>
          <cell r="T236">
            <v>3</v>
          </cell>
          <cell r="U236">
            <v>1.5</v>
          </cell>
          <cell r="V236">
            <v>3</v>
          </cell>
          <cell r="W236">
            <v>5</v>
          </cell>
          <cell r="X236">
            <v>1.6666666666666667</v>
          </cell>
          <cell r="Y236">
            <v>0</v>
          </cell>
        </row>
        <row r="237">
          <cell r="C237">
            <v>427</v>
          </cell>
          <cell r="D237" t="str">
            <v>C.S. LLOCLLAPAMPA</v>
          </cell>
          <cell r="E237" t="str">
            <v>I-3</v>
          </cell>
          <cell r="F237">
            <v>7</v>
          </cell>
          <cell r="G237">
            <v>6</v>
          </cell>
          <cell r="H237">
            <v>1</v>
          </cell>
          <cell r="I237">
            <v>1</v>
          </cell>
          <cell r="J237">
            <v>2</v>
          </cell>
          <cell r="K237">
            <v>15</v>
          </cell>
          <cell r="L237">
            <v>7.5</v>
          </cell>
          <cell r="M237">
            <v>2</v>
          </cell>
          <cell r="N237">
            <v>13</v>
          </cell>
          <cell r="O237">
            <v>6.5</v>
          </cell>
          <cell r="P237">
            <v>1</v>
          </cell>
          <cell r="Q237">
            <v>3</v>
          </cell>
          <cell r="R237">
            <v>3</v>
          </cell>
          <cell r="S237">
            <v>2</v>
          </cell>
          <cell r="T237">
            <v>13</v>
          </cell>
          <cell r="U237">
            <v>6.5</v>
          </cell>
          <cell r="V237">
            <v>3</v>
          </cell>
          <cell r="W237">
            <v>11</v>
          </cell>
          <cell r="X237">
            <v>3.6666666666666665</v>
          </cell>
          <cell r="Y237">
            <v>0</v>
          </cell>
        </row>
        <row r="238">
          <cell r="C238">
            <v>428</v>
          </cell>
          <cell r="D238" t="str">
            <v>P.S. MATACHICO</v>
          </cell>
          <cell r="E238" t="str">
            <v>I-1</v>
          </cell>
          <cell r="F238">
            <v>4</v>
          </cell>
          <cell r="G238">
            <v>4</v>
          </cell>
          <cell r="H238">
            <v>1</v>
          </cell>
          <cell r="I238">
            <v>1</v>
          </cell>
          <cell r="J238">
            <v>2</v>
          </cell>
          <cell r="K238">
            <v>6</v>
          </cell>
          <cell r="L238">
            <v>3</v>
          </cell>
          <cell r="M238">
            <v>2</v>
          </cell>
          <cell r="N238">
            <v>3</v>
          </cell>
          <cell r="O238">
            <v>1.5</v>
          </cell>
          <cell r="P238">
            <v>1</v>
          </cell>
          <cell r="Q238">
            <v>1</v>
          </cell>
          <cell r="R238">
            <v>1</v>
          </cell>
          <cell r="S238">
            <v>2</v>
          </cell>
          <cell r="T238">
            <v>3</v>
          </cell>
          <cell r="U238">
            <v>1.5</v>
          </cell>
          <cell r="V238">
            <v>3</v>
          </cell>
          <cell r="W238">
            <v>4</v>
          </cell>
          <cell r="X238">
            <v>1.3333333333333333</v>
          </cell>
          <cell r="Y238">
            <v>0</v>
          </cell>
        </row>
        <row r="239">
          <cell r="C239">
            <v>393</v>
          </cell>
          <cell r="D239" t="str">
            <v>P.S. JULCAN</v>
          </cell>
          <cell r="E239" t="str">
            <v>I-2</v>
          </cell>
          <cell r="F239">
            <v>10</v>
          </cell>
          <cell r="G239">
            <v>10</v>
          </cell>
          <cell r="H239">
            <v>1</v>
          </cell>
          <cell r="I239">
            <v>1</v>
          </cell>
          <cell r="J239">
            <v>2</v>
          </cell>
          <cell r="K239">
            <v>12</v>
          </cell>
          <cell r="L239">
            <v>6</v>
          </cell>
          <cell r="M239">
            <v>2</v>
          </cell>
          <cell r="N239">
            <v>7</v>
          </cell>
          <cell r="O239">
            <v>3.5</v>
          </cell>
          <cell r="P239">
            <v>1</v>
          </cell>
          <cell r="Q239">
            <v>2</v>
          </cell>
          <cell r="R239">
            <v>2</v>
          </cell>
          <cell r="S239">
            <v>2</v>
          </cell>
          <cell r="T239">
            <v>7</v>
          </cell>
          <cell r="U239">
            <v>3.5</v>
          </cell>
          <cell r="V239">
            <v>3</v>
          </cell>
          <cell r="W239">
            <v>8</v>
          </cell>
          <cell r="X239">
            <v>2.6666666666666665</v>
          </cell>
          <cell r="Y239">
            <v>0</v>
          </cell>
        </row>
        <row r="240">
          <cell r="C240">
            <v>394</v>
          </cell>
          <cell r="D240" t="str">
            <v>C.S. MASMA</v>
          </cell>
          <cell r="E240" t="str">
            <v>I-3</v>
          </cell>
          <cell r="F240">
            <v>13</v>
          </cell>
          <cell r="G240">
            <v>13</v>
          </cell>
          <cell r="H240">
            <v>1</v>
          </cell>
          <cell r="I240">
            <v>2</v>
          </cell>
          <cell r="J240">
            <v>4</v>
          </cell>
          <cell r="K240">
            <v>7</v>
          </cell>
          <cell r="L240">
            <v>1.75</v>
          </cell>
          <cell r="M240">
            <v>4</v>
          </cell>
          <cell r="N240">
            <v>6</v>
          </cell>
          <cell r="O240">
            <v>1.5</v>
          </cell>
          <cell r="P240">
            <v>2</v>
          </cell>
          <cell r="Q240">
            <v>2</v>
          </cell>
          <cell r="R240">
            <v>1</v>
          </cell>
          <cell r="S240">
            <v>4</v>
          </cell>
          <cell r="T240">
            <v>6</v>
          </cell>
          <cell r="U240">
            <v>1.5</v>
          </cell>
          <cell r="V240">
            <v>6</v>
          </cell>
          <cell r="W240">
            <v>11</v>
          </cell>
          <cell r="X240">
            <v>1.8333333333333333</v>
          </cell>
          <cell r="Y240">
            <v>0</v>
          </cell>
        </row>
        <row r="241">
          <cell r="C241">
            <v>395</v>
          </cell>
          <cell r="D241" t="str">
            <v>P.S. MASMA CHICCHE</v>
          </cell>
          <cell r="E241" t="str">
            <v>I-1</v>
          </cell>
          <cell r="F241">
            <v>10</v>
          </cell>
          <cell r="G241">
            <v>10</v>
          </cell>
          <cell r="H241">
            <v>1</v>
          </cell>
          <cell r="I241">
            <v>1</v>
          </cell>
          <cell r="J241">
            <v>2</v>
          </cell>
          <cell r="K241">
            <v>8</v>
          </cell>
          <cell r="L241">
            <v>4</v>
          </cell>
          <cell r="M241">
            <v>2</v>
          </cell>
          <cell r="N241">
            <v>7</v>
          </cell>
          <cell r="O241">
            <v>3.5</v>
          </cell>
          <cell r="P241">
            <v>1</v>
          </cell>
          <cell r="Q241">
            <v>2</v>
          </cell>
          <cell r="R241">
            <v>2</v>
          </cell>
          <cell r="S241">
            <v>2</v>
          </cell>
          <cell r="T241">
            <v>7</v>
          </cell>
          <cell r="U241">
            <v>3.5</v>
          </cell>
          <cell r="V241">
            <v>3</v>
          </cell>
          <cell r="W241">
            <v>7</v>
          </cell>
          <cell r="X241">
            <v>2.3333333333333335</v>
          </cell>
          <cell r="Y241">
            <v>0</v>
          </cell>
        </row>
        <row r="242">
          <cell r="C242">
            <v>397</v>
          </cell>
          <cell r="D242" t="str">
            <v>P.S. MOLINOS</v>
          </cell>
          <cell r="E242" t="str">
            <v>I-2</v>
          </cell>
          <cell r="F242">
            <v>6</v>
          </cell>
          <cell r="G242">
            <v>6</v>
          </cell>
          <cell r="H242">
            <v>1</v>
          </cell>
          <cell r="I242">
            <v>1</v>
          </cell>
          <cell r="J242">
            <v>2</v>
          </cell>
          <cell r="K242">
            <v>11</v>
          </cell>
          <cell r="L242">
            <v>5.5</v>
          </cell>
          <cell r="M242">
            <v>2</v>
          </cell>
          <cell r="N242">
            <v>6</v>
          </cell>
          <cell r="O242">
            <v>3</v>
          </cell>
          <cell r="P242">
            <v>1</v>
          </cell>
          <cell r="Q242">
            <v>1</v>
          </cell>
          <cell r="R242">
            <v>1</v>
          </cell>
          <cell r="S242">
            <v>2</v>
          </cell>
          <cell r="T242">
            <v>6</v>
          </cell>
          <cell r="U242">
            <v>3</v>
          </cell>
          <cell r="V242">
            <v>3</v>
          </cell>
          <cell r="W242">
            <v>7</v>
          </cell>
          <cell r="X242">
            <v>2.3333333333333335</v>
          </cell>
          <cell r="Y242">
            <v>0</v>
          </cell>
        </row>
        <row r="243">
          <cell r="C243">
            <v>398</v>
          </cell>
          <cell r="D243" t="str">
            <v>P.S. QUERO</v>
          </cell>
          <cell r="E243" t="str">
            <v>I-1</v>
          </cell>
          <cell r="F243">
            <v>1</v>
          </cell>
          <cell r="G243">
            <v>1</v>
          </cell>
          <cell r="H243">
            <v>1</v>
          </cell>
          <cell r="I243">
            <v>1</v>
          </cell>
          <cell r="J243">
            <v>2</v>
          </cell>
          <cell r="K243">
            <v>5</v>
          </cell>
          <cell r="L243">
            <v>2.5</v>
          </cell>
          <cell r="M243">
            <v>2</v>
          </cell>
          <cell r="N243">
            <v>3</v>
          </cell>
          <cell r="O243">
            <v>1.5</v>
          </cell>
          <cell r="P243">
            <v>1</v>
          </cell>
          <cell r="Q243">
            <v>1</v>
          </cell>
          <cell r="R243">
            <v>1</v>
          </cell>
          <cell r="S243">
            <v>2</v>
          </cell>
          <cell r="T243">
            <v>3</v>
          </cell>
          <cell r="U243">
            <v>1.5</v>
          </cell>
          <cell r="V243">
            <v>3</v>
          </cell>
          <cell r="W243">
            <v>2</v>
          </cell>
          <cell r="X243">
            <v>0.66666666666666663</v>
          </cell>
          <cell r="Y243" t="str">
            <v>NO</v>
          </cell>
        </row>
        <row r="244">
          <cell r="C244">
            <v>399</v>
          </cell>
          <cell r="D244" t="str">
            <v>P.S. CURIMARCA</v>
          </cell>
          <cell r="E244" t="str">
            <v>I-2</v>
          </cell>
          <cell r="F244">
            <v>9</v>
          </cell>
          <cell r="G244">
            <v>9</v>
          </cell>
          <cell r="H244">
            <v>1</v>
          </cell>
          <cell r="I244">
            <v>1</v>
          </cell>
          <cell r="J244">
            <v>2</v>
          </cell>
          <cell r="K244">
            <v>15</v>
          </cell>
          <cell r="L244">
            <v>7.5</v>
          </cell>
          <cell r="M244">
            <v>2</v>
          </cell>
          <cell r="N244">
            <v>10</v>
          </cell>
          <cell r="O244">
            <v>5</v>
          </cell>
          <cell r="P244">
            <v>1</v>
          </cell>
          <cell r="Q244">
            <v>2</v>
          </cell>
          <cell r="R244">
            <v>2</v>
          </cell>
          <cell r="S244">
            <v>2</v>
          </cell>
          <cell r="T244">
            <v>10</v>
          </cell>
          <cell r="U244">
            <v>5</v>
          </cell>
          <cell r="V244">
            <v>3</v>
          </cell>
          <cell r="W244">
            <v>13</v>
          </cell>
          <cell r="X244">
            <v>4.333333333333333</v>
          </cell>
          <cell r="Y244">
            <v>0</v>
          </cell>
        </row>
        <row r="245">
          <cell r="C245">
            <v>417</v>
          </cell>
          <cell r="D245" t="str">
            <v>P.S. PANCAN</v>
          </cell>
          <cell r="E245" t="str">
            <v>I-1</v>
          </cell>
          <cell r="F245">
            <v>8</v>
          </cell>
          <cell r="G245">
            <v>8</v>
          </cell>
          <cell r="H245">
            <v>1</v>
          </cell>
          <cell r="I245">
            <v>1</v>
          </cell>
          <cell r="J245">
            <v>2</v>
          </cell>
          <cell r="K245">
            <v>5</v>
          </cell>
          <cell r="L245">
            <v>2.5</v>
          </cell>
          <cell r="M245">
            <v>2</v>
          </cell>
          <cell r="N245">
            <v>5</v>
          </cell>
          <cell r="O245">
            <v>2.5</v>
          </cell>
          <cell r="P245">
            <v>1</v>
          </cell>
          <cell r="Q245">
            <v>1</v>
          </cell>
          <cell r="R245">
            <v>1</v>
          </cell>
          <cell r="S245">
            <v>2</v>
          </cell>
          <cell r="T245">
            <v>5</v>
          </cell>
          <cell r="U245">
            <v>2.5</v>
          </cell>
          <cell r="V245">
            <v>3</v>
          </cell>
          <cell r="W245">
            <v>5</v>
          </cell>
          <cell r="X245">
            <v>1.6666666666666667</v>
          </cell>
          <cell r="Y245">
            <v>0</v>
          </cell>
        </row>
        <row r="246">
          <cell r="C246">
            <v>418</v>
          </cell>
          <cell r="D246" t="str">
            <v>P.S. HUASQUICHA</v>
          </cell>
          <cell r="E246" t="str">
            <v>I-1</v>
          </cell>
          <cell r="F246">
            <v>6</v>
          </cell>
          <cell r="G246">
            <v>6</v>
          </cell>
          <cell r="H246">
            <v>1</v>
          </cell>
          <cell r="I246">
            <v>1</v>
          </cell>
          <cell r="J246">
            <v>2</v>
          </cell>
          <cell r="K246">
            <v>2</v>
          </cell>
          <cell r="L246">
            <v>1</v>
          </cell>
          <cell r="M246">
            <v>2</v>
          </cell>
          <cell r="N246">
            <v>3</v>
          </cell>
          <cell r="O246">
            <v>1.5</v>
          </cell>
          <cell r="P246">
            <v>1</v>
          </cell>
          <cell r="Q246">
            <v>1</v>
          </cell>
          <cell r="R246">
            <v>1</v>
          </cell>
          <cell r="S246">
            <v>2</v>
          </cell>
          <cell r="T246">
            <v>3</v>
          </cell>
          <cell r="U246">
            <v>1.5</v>
          </cell>
          <cell r="V246">
            <v>3</v>
          </cell>
          <cell r="W246">
            <v>3</v>
          </cell>
          <cell r="X246">
            <v>1</v>
          </cell>
          <cell r="Y246">
            <v>0</v>
          </cell>
        </row>
        <row r="247">
          <cell r="C247">
            <v>419</v>
          </cell>
          <cell r="D247" t="str">
            <v>P.S. RICRAN</v>
          </cell>
          <cell r="E247" t="str">
            <v>I-2</v>
          </cell>
          <cell r="F247">
            <v>14</v>
          </cell>
          <cell r="G247">
            <v>14</v>
          </cell>
          <cell r="H247">
            <v>1</v>
          </cell>
          <cell r="I247">
            <v>2</v>
          </cell>
          <cell r="J247">
            <v>4</v>
          </cell>
          <cell r="K247">
            <v>14</v>
          </cell>
          <cell r="L247">
            <v>3.5</v>
          </cell>
          <cell r="M247">
            <v>4</v>
          </cell>
          <cell r="N247">
            <v>10</v>
          </cell>
          <cell r="O247">
            <v>2.5</v>
          </cell>
          <cell r="P247">
            <v>2</v>
          </cell>
          <cell r="Q247">
            <v>3</v>
          </cell>
          <cell r="R247">
            <v>1.5</v>
          </cell>
          <cell r="S247">
            <v>4</v>
          </cell>
          <cell r="T247">
            <v>10</v>
          </cell>
          <cell r="U247">
            <v>2.5</v>
          </cell>
          <cell r="V247">
            <v>6</v>
          </cell>
          <cell r="W247">
            <v>13</v>
          </cell>
          <cell r="X247">
            <v>2.1666666666666665</v>
          </cell>
          <cell r="Y247">
            <v>0</v>
          </cell>
        </row>
        <row r="248">
          <cell r="C248">
            <v>421</v>
          </cell>
          <cell r="D248" t="str">
            <v>P.S. APAYCANCHA</v>
          </cell>
          <cell r="E248" t="str">
            <v>I-1</v>
          </cell>
          <cell r="F248">
            <v>1</v>
          </cell>
          <cell r="G248">
            <v>1</v>
          </cell>
          <cell r="H248">
            <v>1</v>
          </cell>
          <cell r="I248">
            <v>1</v>
          </cell>
          <cell r="J248">
            <v>2</v>
          </cell>
          <cell r="K248">
            <v>9</v>
          </cell>
          <cell r="L248">
            <v>4.5</v>
          </cell>
          <cell r="M248">
            <v>2</v>
          </cell>
          <cell r="N248">
            <v>4</v>
          </cell>
          <cell r="O248">
            <v>2</v>
          </cell>
          <cell r="P248">
            <v>1</v>
          </cell>
          <cell r="Q248">
            <v>1</v>
          </cell>
          <cell r="R248">
            <v>1</v>
          </cell>
          <cell r="S248">
            <v>2</v>
          </cell>
          <cell r="T248">
            <v>4</v>
          </cell>
          <cell r="U248">
            <v>2</v>
          </cell>
          <cell r="V248">
            <v>3</v>
          </cell>
          <cell r="W248">
            <v>5</v>
          </cell>
          <cell r="X248">
            <v>1.6666666666666667</v>
          </cell>
          <cell r="Y248">
            <v>0</v>
          </cell>
        </row>
        <row r="249">
          <cell r="C249">
            <v>422</v>
          </cell>
          <cell r="D249" t="str">
            <v>P.S. SAN PEDRO DE CHUNAN</v>
          </cell>
          <cell r="E249" t="str">
            <v>I-1</v>
          </cell>
          <cell r="F249">
            <v>2</v>
          </cell>
          <cell r="G249">
            <v>1</v>
          </cell>
          <cell r="H249">
            <v>1</v>
          </cell>
          <cell r="I249">
            <v>1</v>
          </cell>
          <cell r="J249">
            <v>2</v>
          </cell>
          <cell r="K249">
            <v>5</v>
          </cell>
          <cell r="L249">
            <v>2.5</v>
          </cell>
          <cell r="M249">
            <v>2</v>
          </cell>
          <cell r="N249">
            <v>6</v>
          </cell>
          <cell r="O249">
            <v>3</v>
          </cell>
          <cell r="P249">
            <v>1</v>
          </cell>
          <cell r="Q249">
            <v>2</v>
          </cell>
          <cell r="R249">
            <v>2</v>
          </cell>
          <cell r="S249">
            <v>2</v>
          </cell>
          <cell r="T249">
            <v>6</v>
          </cell>
          <cell r="U249">
            <v>3</v>
          </cell>
          <cell r="V249">
            <v>3</v>
          </cell>
          <cell r="W249">
            <v>4</v>
          </cell>
          <cell r="X249">
            <v>1.3333333333333333</v>
          </cell>
          <cell r="Y249">
            <v>0</v>
          </cell>
        </row>
        <row r="250">
          <cell r="C250">
            <v>423</v>
          </cell>
          <cell r="D250" t="str">
            <v>P.S. YAULI - JAUJA</v>
          </cell>
          <cell r="E250" t="str">
            <v>I-2</v>
          </cell>
          <cell r="F250">
            <v>15</v>
          </cell>
          <cell r="G250">
            <v>15</v>
          </cell>
          <cell r="H250">
            <v>1</v>
          </cell>
          <cell r="I250">
            <v>2</v>
          </cell>
          <cell r="J250">
            <v>4</v>
          </cell>
          <cell r="K250">
            <v>9</v>
          </cell>
          <cell r="L250">
            <v>2.25</v>
          </cell>
          <cell r="M250">
            <v>4</v>
          </cell>
          <cell r="N250">
            <v>5</v>
          </cell>
          <cell r="O250">
            <v>1.25</v>
          </cell>
          <cell r="P250">
            <v>2</v>
          </cell>
          <cell r="Q250">
            <v>1</v>
          </cell>
          <cell r="R250">
            <v>1</v>
          </cell>
          <cell r="S250">
            <v>4</v>
          </cell>
          <cell r="T250">
            <v>5</v>
          </cell>
          <cell r="U250">
            <v>1.25</v>
          </cell>
          <cell r="V250">
            <v>6</v>
          </cell>
          <cell r="W250">
            <v>7</v>
          </cell>
          <cell r="X250">
            <v>1.1666666666666667</v>
          </cell>
          <cell r="Y250">
            <v>0</v>
          </cell>
        </row>
        <row r="251">
          <cell r="C251">
            <v>379</v>
          </cell>
          <cell r="D251" t="str">
            <v>C.S. ACOLLA</v>
          </cell>
          <cell r="E251" t="str">
            <v>I-3</v>
          </cell>
          <cell r="F251">
            <v>34</v>
          </cell>
          <cell r="G251">
            <v>32</v>
          </cell>
          <cell r="H251">
            <v>1</v>
          </cell>
          <cell r="I251">
            <v>3</v>
          </cell>
          <cell r="J251">
            <v>6</v>
          </cell>
          <cell r="K251">
            <v>21</v>
          </cell>
          <cell r="L251">
            <v>3.5</v>
          </cell>
          <cell r="M251">
            <v>6</v>
          </cell>
          <cell r="N251">
            <v>9</v>
          </cell>
          <cell r="O251">
            <v>1.5</v>
          </cell>
          <cell r="P251">
            <v>3</v>
          </cell>
          <cell r="Q251">
            <v>5</v>
          </cell>
          <cell r="R251">
            <v>1.6666666666666667</v>
          </cell>
          <cell r="S251">
            <v>6</v>
          </cell>
          <cell r="T251">
            <v>9</v>
          </cell>
          <cell r="U251">
            <v>1.5</v>
          </cell>
          <cell r="V251">
            <v>9</v>
          </cell>
          <cell r="W251">
            <v>17</v>
          </cell>
          <cell r="X251">
            <v>1.8888888888888888</v>
          </cell>
          <cell r="Y251">
            <v>0</v>
          </cell>
        </row>
        <row r="252">
          <cell r="C252">
            <v>380</v>
          </cell>
          <cell r="D252" t="str">
            <v>P.S. EL TINGO</v>
          </cell>
          <cell r="E252" t="str">
            <v>I-2</v>
          </cell>
          <cell r="F252">
            <v>2</v>
          </cell>
          <cell r="G252">
            <v>2</v>
          </cell>
          <cell r="H252">
            <v>1</v>
          </cell>
          <cell r="I252">
            <v>2</v>
          </cell>
          <cell r="J252">
            <v>4</v>
          </cell>
          <cell r="K252">
            <v>4</v>
          </cell>
          <cell r="L252">
            <v>1</v>
          </cell>
          <cell r="M252">
            <v>4</v>
          </cell>
          <cell r="N252">
            <v>4</v>
          </cell>
          <cell r="O252">
            <v>1</v>
          </cell>
          <cell r="P252">
            <v>2</v>
          </cell>
          <cell r="Q252">
            <v>2</v>
          </cell>
          <cell r="R252">
            <v>1</v>
          </cell>
          <cell r="S252">
            <v>4</v>
          </cell>
          <cell r="T252">
            <v>4</v>
          </cell>
          <cell r="U252">
            <v>1</v>
          </cell>
          <cell r="V252">
            <v>6</v>
          </cell>
          <cell r="W252">
            <v>5</v>
          </cell>
          <cell r="X252">
            <v>0.83333333333333337</v>
          </cell>
          <cell r="Y252" t="str">
            <v>NO</v>
          </cell>
        </row>
        <row r="253">
          <cell r="C253">
            <v>381</v>
          </cell>
          <cell r="D253" t="str">
            <v>P.S. SACAS</v>
          </cell>
          <cell r="E253" t="str">
            <v>I-1</v>
          </cell>
          <cell r="F253">
            <v>14</v>
          </cell>
          <cell r="G253">
            <v>14</v>
          </cell>
          <cell r="H253">
            <v>1</v>
          </cell>
          <cell r="I253">
            <v>2</v>
          </cell>
          <cell r="J253">
            <v>4</v>
          </cell>
          <cell r="K253">
            <v>8</v>
          </cell>
          <cell r="L253">
            <v>2</v>
          </cell>
          <cell r="M253">
            <v>4</v>
          </cell>
          <cell r="N253">
            <v>6</v>
          </cell>
          <cell r="O253">
            <v>1.5</v>
          </cell>
          <cell r="P253">
            <v>2</v>
          </cell>
          <cell r="Q253">
            <v>1</v>
          </cell>
          <cell r="R253">
            <v>1</v>
          </cell>
          <cell r="S253">
            <v>4</v>
          </cell>
          <cell r="T253">
            <v>6</v>
          </cell>
          <cell r="U253">
            <v>1.5</v>
          </cell>
          <cell r="V253">
            <v>6</v>
          </cell>
          <cell r="W253">
            <v>8</v>
          </cell>
          <cell r="X253">
            <v>1.3333333333333333</v>
          </cell>
          <cell r="Y253">
            <v>0</v>
          </cell>
        </row>
        <row r="254">
          <cell r="C254">
            <v>382</v>
          </cell>
          <cell r="D254" t="str">
            <v>P.S. YANAMARCA</v>
          </cell>
          <cell r="E254" t="str">
            <v>I-2</v>
          </cell>
          <cell r="F254">
            <v>19</v>
          </cell>
          <cell r="G254">
            <v>19</v>
          </cell>
          <cell r="H254">
            <v>1</v>
          </cell>
          <cell r="I254">
            <v>2</v>
          </cell>
          <cell r="J254">
            <v>4</v>
          </cell>
          <cell r="K254">
            <v>11</v>
          </cell>
          <cell r="L254">
            <v>2.75</v>
          </cell>
          <cell r="M254">
            <v>4</v>
          </cell>
          <cell r="N254">
            <v>7</v>
          </cell>
          <cell r="O254">
            <v>1.75</v>
          </cell>
          <cell r="P254">
            <v>2</v>
          </cell>
          <cell r="Q254">
            <v>1</v>
          </cell>
          <cell r="R254">
            <v>1</v>
          </cell>
          <cell r="S254">
            <v>4</v>
          </cell>
          <cell r="T254">
            <v>7</v>
          </cell>
          <cell r="U254">
            <v>1.75</v>
          </cell>
          <cell r="V254">
            <v>6</v>
          </cell>
          <cell r="W254">
            <v>9</v>
          </cell>
          <cell r="X254">
            <v>1.5</v>
          </cell>
          <cell r="Y254">
            <v>0</v>
          </cell>
        </row>
        <row r="255">
          <cell r="C255">
            <v>383</v>
          </cell>
          <cell r="D255" t="str">
            <v>P.S. PACHASCUCHO</v>
          </cell>
          <cell r="E255" t="str">
            <v>I-2</v>
          </cell>
          <cell r="F255">
            <v>9</v>
          </cell>
          <cell r="G255">
            <v>9</v>
          </cell>
          <cell r="H255">
            <v>1</v>
          </cell>
          <cell r="I255">
            <v>1</v>
          </cell>
          <cell r="J255">
            <v>2</v>
          </cell>
          <cell r="K255">
            <v>6</v>
          </cell>
          <cell r="L255">
            <v>3</v>
          </cell>
          <cell r="M255">
            <v>2</v>
          </cell>
          <cell r="N255">
            <v>6</v>
          </cell>
          <cell r="O255">
            <v>3</v>
          </cell>
          <cell r="P255">
            <v>1</v>
          </cell>
          <cell r="Q255">
            <v>1</v>
          </cell>
          <cell r="R255">
            <v>1</v>
          </cell>
          <cell r="S255">
            <v>2</v>
          </cell>
          <cell r="T255">
            <v>6</v>
          </cell>
          <cell r="U255">
            <v>3</v>
          </cell>
          <cell r="V255">
            <v>3</v>
          </cell>
          <cell r="W255">
            <v>5</v>
          </cell>
          <cell r="X255">
            <v>1.6666666666666667</v>
          </cell>
          <cell r="Y255">
            <v>0</v>
          </cell>
        </row>
        <row r="256">
          <cell r="C256">
            <v>384</v>
          </cell>
          <cell r="D256" t="str">
            <v>P.S. TINGO PACCHA</v>
          </cell>
          <cell r="E256" t="str">
            <v>I-2</v>
          </cell>
          <cell r="F256">
            <v>8</v>
          </cell>
          <cell r="G256">
            <v>8</v>
          </cell>
          <cell r="H256">
            <v>1</v>
          </cell>
          <cell r="I256">
            <v>1</v>
          </cell>
          <cell r="J256">
            <v>2</v>
          </cell>
          <cell r="K256">
            <v>6</v>
          </cell>
          <cell r="L256">
            <v>3</v>
          </cell>
          <cell r="M256">
            <v>2</v>
          </cell>
          <cell r="N256">
            <v>4</v>
          </cell>
          <cell r="O256">
            <v>2</v>
          </cell>
          <cell r="P256">
            <v>1</v>
          </cell>
          <cell r="Q256">
            <v>1</v>
          </cell>
          <cell r="R256">
            <v>1</v>
          </cell>
          <cell r="S256">
            <v>2</v>
          </cell>
          <cell r="T256">
            <v>4</v>
          </cell>
          <cell r="U256">
            <v>2</v>
          </cell>
          <cell r="V256">
            <v>3</v>
          </cell>
          <cell r="W256">
            <v>4</v>
          </cell>
          <cell r="X256">
            <v>1.3333333333333333</v>
          </cell>
          <cell r="Y256">
            <v>0</v>
          </cell>
        </row>
        <row r="257">
          <cell r="C257">
            <v>385</v>
          </cell>
          <cell r="D257" t="str">
            <v>P.S. MARCO</v>
          </cell>
          <cell r="E257" t="str">
            <v>I-2</v>
          </cell>
          <cell r="F257">
            <v>10</v>
          </cell>
          <cell r="G257">
            <v>10</v>
          </cell>
          <cell r="H257">
            <v>1</v>
          </cell>
          <cell r="I257">
            <v>1</v>
          </cell>
          <cell r="J257">
            <v>2</v>
          </cell>
          <cell r="K257">
            <v>6</v>
          </cell>
          <cell r="L257">
            <v>3</v>
          </cell>
          <cell r="M257">
            <v>2</v>
          </cell>
          <cell r="N257">
            <v>6</v>
          </cell>
          <cell r="O257">
            <v>3</v>
          </cell>
          <cell r="P257">
            <v>1</v>
          </cell>
          <cell r="Q257">
            <v>2</v>
          </cell>
          <cell r="R257">
            <v>2</v>
          </cell>
          <cell r="S257">
            <v>2</v>
          </cell>
          <cell r="T257">
            <v>6</v>
          </cell>
          <cell r="U257">
            <v>3</v>
          </cell>
          <cell r="V257">
            <v>3</v>
          </cell>
          <cell r="W257">
            <v>9</v>
          </cell>
          <cell r="X257">
            <v>3</v>
          </cell>
          <cell r="Y257">
            <v>0</v>
          </cell>
        </row>
        <row r="258">
          <cell r="C258">
            <v>386</v>
          </cell>
          <cell r="D258" t="str">
            <v>P.S. YANACANCHA</v>
          </cell>
          <cell r="E258" t="str">
            <v>I-1</v>
          </cell>
          <cell r="F258">
            <v>3</v>
          </cell>
          <cell r="G258">
            <v>3</v>
          </cell>
          <cell r="H258">
            <v>1</v>
          </cell>
          <cell r="I258">
            <v>1</v>
          </cell>
          <cell r="J258">
            <v>2</v>
          </cell>
          <cell r="K258">
            <v>3</v>
          </cell>
          <cell r="L258">
            <v>1.5</v>
          </cell>
          <cell r="M258">
            <v>2</v>
          </cell>
          <cell r="N258">
            <v>3</v>
          </cell>
          <cell r="O258">
            <v>1.5</v>
          </cell>
          <cell r="P258">
            <v>1</v>
          </cell>
          <cell r="Q258">
            <v>1</v>
          </cell>
          <cell r="R258">
            <v>1</v>
          </cell>
          <cell r="S258">
            <v>2</v>
          </cell>
          <cell r="T258">
            <v>3</v>
          </cell>
          <cell r="U258">
            <v>1.5</v>
          </cell>
          <cell r="V258">
            <v>3</v>
          </cell>
          <cell r="W258">
            <v>2</v>
          </cell>
          <cell r="X258">
            <v>0.66666666666666663</v>
          </cell>
          <cell r="Y258" t="str">
            <v>NO</v>
          </cell>
        </row>
        <row r="259">
          <cell r="C259">
            <v>388</v>
          </cell>
          <cell r="D259" t="str">
            <v>P.S. POMACANCHA</v>
          </cell>
          <cell r="E259" t="str">
            <v>I-1</v>
          </cell>
          <cell r="F259">
            <v>7</v>
          </cell>
          <cell r="G259">
            <v>7</v>
          </cell>
          <cell r="H259">
            <v>1</v>
          </cell>
          <cell r="I259">
            <v>1</v>
          </cell>
          <cell r="J259">
            <v>2</v>
          </cell>
          <cell r="K259">
            <v>8</v>
          </cell>
          <cell r="L259">
            <v>4</v>
          </cell>
          <cell r="M259">
            <v>2</v>
          </cell>
          <cell r="N259">
            <v>5</v>
          </cell>
          <cell r="O259">
            <v>2.5</v>
          </cell>
          <cell r="P259">
            <v>1</v>
          </cell>
          <cell r="Q259">
            <v>3</v>
          </cell>
          <cell r="R259">
            <v>3</v>
          </cell>
          <cell r="S259">
            <v>2</v>
          </cell>
          <cell r="T259">
            <v>5</v>
          </cell>
          <cell r="U259">
            <v>2.5</v>
          </cell>
          <cell r="V259">
            <v>3</v>
          </cell>
          <cell r="W259">
            <v>5</v>
          </cell>
          <cell r="X259">
            <v>1.6666666666666667</v>
          </cell>
          <cell r="Y259">
            <v>0</v>
          </cell>
        </row>
        <row r="260">
          <cell r="C260">
            <v>389</v>
          </cell>
          <cell r="D260" t="str">
            <v>P.S. ARMONIA</v>
          </cell>
          <cell r="E260" t="str">
            <v>I-1</v>
          </cell>
          <cell r="F260">
            <v>7</v>
          </cell>
          <cell r="G260">
            <v>7</v>
          </cell>
          <cell r="H260">
            <v>1</v>
          </cell>
          <cell r="I260">
            <v>1</v>
          </cell>
          <cell r="J260">
            <v>2</v>
          </cell>
          <cell r="K260">
            <v>6</v>
          </cell>
          <cell r="L260">
            <v>3</v>
          </cell>
          <cell r="M260">
            <v>2</v>
          </cell>
          <cell r="N260">
            <v>5</v>
          </cell>
          <cell r="O260">
            <v>2.5</v>
          </cell>
          <cell r="P260">
            <v>1</v>
          </cell>
          <cell r="Q260">
            <v>1</v>
          </cell>
          <cell r="R260">
            <v>1</v>
          </cell>
          <cell r="S260">
            <v>2</v>
          </cell>
          <cell r="T260">
            <v>5</v>
          </cell>
          <cell r="U260">
            <v>2.5</v>
          </cell>
          <cell r="V260">
            <v>3</v>
          </cell>
          <cell r="W260">
            <v>8</v>
          </cell>
          <cell r="X260">
            <v>2.6666666666666665</v>
          </cell>
          <cell r="Y260">
            <v>0</v>
          </cell>
        </row>
        <row r="261">
          <cell r="C261">
            <v>390</v>
          </cell>
          <cell r="D261" t="str">
            <v>P.S. CASABLANCA</v>
          </cell>
          <cell r="E261" t="str">
            <v>I-1</v>
          </cell>
          <cell r="F261">
            <v>11</v>
          </cell>
          <cell r="G261">
            <v>11</v>
          </cell>
          <cell r="H261">
            <v>1</v>
          </cell>
          <cell r="I261">
            <v>1</v>
          </cell>
          <cell r="J261">
            <v>2</v>
          </cell>
          <cell r="K261">
            <v>9</v>
          </cell>
          <cell r="L261">
            <v>4.5</v>
          </cell>
          <cell r="M261">
            <v>2</v>
          </cell>
          <cell r="N261">
            <v>8</v>
          </cell>
          <cell r="O261">
            <v>4</v>
          </cell>
          <cell r="P261">
            <v>1</v>
          </cell>
          <cell r="Q261">
            <v>2</v>
          </cell>
          <cell r="R261">
            <v>2</v>
          </cell>
          <cell r="S261">
            <v>2</v>
          </cell>
          <cell r="T261">
            <v>8</v>
          </cell>
          <cell r="U261">
            <v>4</v>
          </cell>
          <cell r="V261">
            <v>3</v>
          </cell>
          <cell r="W261">
            <v>10</v>
          </cell>
          <cell r="X261">
            <v>3.3333333333333335</v>
          </cell>
          <cell r="Y261">
            <v>0</v>
          </cell>
        </row>
        <row r="262">
          <cell r="C262">
            <v>391</v>
          </cell>
          <cell r="D262" t="str">
            <v>P.S. TUNANMARCA</v>
          </cell>
          <cell r="E262" t="str">
            <v>I-1</v>
          </cell>
          <cell r="F262">
            <v>12</v>
          </cell>
          <cell r="G262">
            <v>12</v>
          </cell>
          <cell r="H262">
            <v>1</v>
          </cell>
          <cell r="I262">
            <v>1</v>
          </cell>
          <cell r="J262">
            <v>2</v>
          </cell>
          <cell r="K262">
            <v>7</v>
          </cell>
          <cell r="L262">
            <v>3.5</v>
          </cell>
          <cell r="M262">
            <v>2</v>
          </cell>
          <cell r="N262">
            <v>8</v>
          </cell>
          <cell r="O262">
            <v>4</v>
          </cell>
          <cell r="P262">
            <v>1</v>
          </cell>
          <cell r="Q262">
            <v>2</v>
          </cell>
          <cell r="R262">
            <v>2</v>
          </cell>
          <cell r="S262">
            <v>2</v>
          </cell>
          <cell r="T262">
            <v>8</v>
          </cell>
          <cell r="U262">
            <v>4</v>
          </cell>
          <cell r="V262">
            <v>3</v>
          </cell>
          <cell r="W262">
            <v>9</v>
          </cell>
          <cell r="X262">
            <v>3</v>
          </cell>
          <cell r="Y262">
            <v>0</v>
          </cell>
        </row>
        <row r="263">
          <cell r="C263">
            <v>6874</v>
          </cell>
          <cell r="D263" t="str">
            <v>P.S. CHUQUISHUARI</v>
          </cell>
          <cell r="E263" t="str">
            <v>I-1</v>
          </cell>
          <cell r="F263">
            <v>1</v>
          </cell>
          <cell r="G263">
            <v>1</v>
          </cell>
          <cell r="H263">
            <v>1</v>
          </cell>
          <cell r="I263">
            <v>1</v>
          </cell>
          <cell r="J263">
            <v>2</v>
          </cell>
          <cell r="K263">
            <v>3</v>
          </cell>
          <cell r="L263">
            <v>1.5</v>
          </cell>
          <cell r="M263">
            <v>2</v>
          </cell>
          <cell r="N263">
            <v>2</v>
          </cell>
          <cell r="O263">
            <v>1</v>
          </cell>
          <cell r="P263">
            <v>1</v>
          </cell>
          <cell r="Q263">
            <v>1</v>
          </cell>
          <cell r="R263">
            <v>1</v>
          </cell>
          <cell r="S263">
            <v>2</v>
          </cell>
          <cell r="T263">
            <v>2</v>
          </cell>
          <cell r="U263">
            <v>1</v>
          </cell>
          <cell r="V263">
            <v>3</v>
          </cell>
          <cell r="W263">
            <v>4</v>
          </cell>
          <cell r="X263">
            <v>1.3333333333333333</v>
          </cell>
          <cell r="Y263">
            <v>0</v>
          </cell>
        </row>
        <row r="264">
          <cell r="C264">
            <v>536</v>
          </cell>
          <cell r="D264" t="str">
            <v>P.S. HUAYRE</v>
          </cell>
          <cell r="E264" t="str">
            <v>I-1</v>
          </cell>
          <cell r="F264">
            <v>8</v>
          </cell>
          <cell r="G264">
            <v>8</v>
          </cell>
          <cell r="H264">
            <v>1</v>
          </cell>
          <cell r="I264">
            <v>1</v>
          </cell>
          <cell r="J264">
            <v>2</v>
          </cell>
          <cell r="K264">
            <v>3</v>
          </cell>
          <cell r="L264">
            <v>1.5</v>
          </cell>
          <cell r="M264">
            <v>2</v>
          </cell>
          <cell r="N264">
            <v>4</v>
          </cell>
          <cell r="O264">
            <v>2</v>
          </cell>
          <cell r="P264">
            <v>1</v>
          </cell>
          <cell r="Q264">
            <v>1</v>
          </cell>
          <cell r="R264">
            <v>1</v>
          </cell>
          <cell r="S264">
            <v>2</v>
          </cell>
          <cell r="T264">
            <v>4</v>
          </cell>
          <cell r="U264">
            <v>2</v>
          </cell>
          <cell r="V264">
            <v>3</v>
          </cell>
          <cell r="W264">
            <v>4</v>
          </cell>
          <cell r="X264">
            <v>1.3333333333333333</v>
          </cell>
          <cell r="Y264">
            <v>0</v>
          </cell>
        </row>
        <row r="265">
          <cell r="C265">
            <v>537</v>
          </cell>
          <cell r="D265" t="str">
            <v>C.S. CARHUAMAYO</v>
          </cell>
          <cell r="E265" t="str">
            <v>I-3</v>
          </cell>
          <cell r="F265">
            <v>122</v>
          </cell>
          <cell r="G265">
            <v>120</v>
          </cell>
          <cell r="H265">
            <v>1</v>
          </cell>
          <cell r="I265">
            <v>11</v>
          </cell>
          <cell r="J265">
            <v>22</v>
          </cell>
          <cell r="K265">
            <v>87</v>
          </cell>
          <cell r="L265">
            <v>3.9545454545454546</v>
          </cell>
          <cell r="M265">
            <v>22</v>
          </cell>
          <cell r="N265">
            <v>41</v>
          </cell>
          <cell r="O265">
            <v>1.8636363636363635</v>
          </cell>
          <cell r="P265">
            <v>11</v>
          </cell>
          <cell r="Q265">
            <v>4</v>
          </cell>
          <cell r="R265">
            <v>1</v>
          </cell>
          <cell r="S265">
            <v>22</v>
          </cell>
          <cell r="T265">
            <v>41</v>
          </cell>
          <cell r="U265">
            <v>1.8636363636363635</v>
          </cell>
          <cell r="V265">
            <v>33</v>
          </cell>
          <cell r="W265">
            <v>65</v>
          </cell>
          <cell r="X265">
            <v>1.9696969696969697</v>
          </cell>
          <cell r="Y265">
            <v>0</v>
          </cell>
        </row>
        <row r="266">
          <cell r="C266">
            <v>538</v>
          </cell>
          <cell r="D266" t="str">
            <v>P.S. LLAUPI</v>
          </cell>
          <cell r="E266" t="str">
            <v>I-1</v>
          </cell>
          <cell r="F266">
            <v>5</v>
          </cell>
          <cell r="G266">
            <v>5</v>
          </cell>
          <cell r="H266">
            <v>1</v>
          </cell>
          <cell r="I266">
            <v>1</v>
          </cell>
          <cell r="J266">
            <v>2</v>
          </cell>
          <cell r="K266">
            <v>4</v>
          </cell>
          <cell r="L266">
            <v>2</v>
          </cell>
          <cell r="M266">
            <v>2</v>
          </cell>
          <cell r="N266">
            <v>3</v>
          </cell>
          <cell r="O266">
            <v>1.5</v>
          </cell>
          <cell r="P266">
            <v>1</v>
          </cell>
          <cell r="Q266">
            <v>1</v>
          </cell>
          <cell r="R266">
            <v>1</v>
          </cell>
          <cell r="S266">
            <v>2</v>
          </cell>
          <cell r="T266">
            <v>3</v>
          </cell>
          <cell r="U266">
            <v>1.5</v>
          </cell>
          <cell r="V266">
            <v>3</v>
          </cell>
          <cell r="W266">
            <v>6</v>
          </cell>
          <cell r="X266">
            <v>2</v>
          </cell>
          <cell r="Y266">
            <v>0</v>
          </cell>
        </row>
        <row r="267">
          <cell r="C267">
            <v>539</v>
          </cell>
          <cell r="D267" t="str">
            <v>P.S. PUYAY</v>
          </cell>
          <cell r="E267" t="str">
            <v>I-1</v>
          </cell>
          <cell r="F267">
            <v>6</v>
          </cell>
          <cell r="G267">
            <v>6</v>
          </cell>
          <cell r="H267">
            <v>1</v>
          </cell>
          <cell r="I267">
            <v>1</v>
          </cell>
          <cell r="J267">
            <v>2</v>
          </cell>
          <cell r="K267">
            <v>7</v>
          </cell>
          <cell r="L267">
            <v>3.5</v>
          </cell>
          <cell r="M267">
            <v>2</v>
          </cell>
          <cell r="N267">
            <v>3</v>
          </cell>
          <cell r="O267">
            <v>1.5</v>
          </cell>
          <cell r="P267">
            <v>1</v>
          </cell>
          <cell r="Q267">
            <v>1</v>
          </cell>
          <cell r="R267">
            <v>1</v>
          </cell>
          <cell r="S267">
            <v>2</v>
          </cell>
          <cell r="T267">
            <v>3</v>
          </cell>
          <cell r="U267">
            <v>1.5</v>
          </cell>
          <cell r="V267">
            <v>3</v>
          </cell>
          <cell r="W267">
            <v>5</v>
          </cell>
          <cell r="X267">
            <v>1.6666666666666667</v>
          </cell>
          <cell r="Y267">
            <v>0</v>
          </cell>
        </row>
        <row r="268">
          <cell r="C268">
            <v>540</v>
          </cell>
          <cell r="D268" t="str">
            <v>P.S. JACHAHUANCA</v>
          </cell>
          <cell r="E268" t="str">
            <v>I-1</v>
          </cell>
          <cell r="F268">
            <v>1</v>
          </cell>
          <cell r="G268">
            <v>1</v>
          </cell>
          <cell r="H268">
            <v>1</v>
          </cell>
          <cell r="I268">
            <v>1</v>
          </cell>
          <cell r="J268">
            <v>2</v>
          </cell>
          <cell r="K268">
            <v>3</v>
          </cell>
          <cell r="L268">
            <v>1.5</v>
          </cell>
          <cell r="M268">
            <v>2</v>
          </cell>
          <cell r="N268">
            <v>6</v>
          </cell>
          <cell r="O268">
            <v>3</v>
          </cell>
          <cell r="P268">
            <v>1</v>
          </cell>
          <cell r="Q268">
            <v>1</v>
          </cell>
          <cell r="R268">
            <v>1</v>
          </cell>
          <cell r="S268">
            <v>2</v>
          </cell>
          <cell r="T268">
            <v>6</v>
          </cell>
          <cell r="U268">
            <v>3</v>
          </cell>
          <cell r="V268">
            <v>3</v>
          </cell>
          <cell r="W268">
            <v>5</v>
          </cell>
          <cell r="X268">
            <v>1.6666666666666667</v>
          </cell>
          <cell r="Y268">
            <v>0</v>
          </cell>
        </row>
        <row r="269">
          <cell r="C269">
            <v>541</v>
          </cell>
          <cell r="D269" t="str">
            <v>P.S. CARAPACHO</v>
          </cell>
          <cell r="E269" t="str">
            <v>I-1</v>
          </cell>
          <cell r="F269">
            <v>4</v>
          </cell>
          <cell r="G269">
            <v>4</v>
          </cell>
          <cell r="H269">
            <v>1</v>
          </cell>
          <cell r="I269">
            <v>1</v>
          </cell>
          <cell r="J269">
            <v>2</v>
          </cell>
          <cell r="K269">
            <v>8</v>
          </cell>
          <cell r="L269">
            <v>4</v>
          </cell>
          <cell r="M269">
            <v>2</v>
          </cell>
          <cell r="N269">
            <v>2</v>
          </cell>
          <cell r="O269">
            <v>1</v>
          </cell>
          <cell r="P269">
            <v>1</v>
          </cell>
          <cell r="Q269">
            <v>1</v>
          </cell>
          <cell r="R269">
            <v>1</v>
          </cell>
          <cell r="S269">
            <v>2</v>
          </cell>
          <cell r="T269">
            <v>2</v>
          </cell>
          <cell r="U269">
            <v>1</v>
          </cell>
          <cell r="V269">
            <v>3</v>
          </cell>
          <cell r="W269">
            <v>2</v>
          </cell>
          <cell r="X269">
            <v>0.66666666666666663</v>
          </cell>
          <cell r="Y269" t="str">
            <v>NO</v>
          </cell>
        </row>
        <row r="270">
          <cell r="C270">
            <v>550</v>
          </cell>
          <cell r="D270" t="str">
            <v>P.S. SASICUCHO</v>
          </cell>
          <cell r="E270" t="str">
            <v>I-1</v>
          </cell>
          <cell r="F270">
            <v>0</v>
          </cell>
          <cell r="G270">
            <v>0</v>
          </cell>
          <cell r="H270" t="str">
            <v>SIN DATO</v>
          </cell>
          <cell r="I270">
            <v>0</v>
          </cell>
          <cell r="J270">
            <v>0</v>
          </cell>
          <cell r="K270">
            <v>3</v>
          </cell>
          <cell r="L270">
            <v>3</v>
          </cell>
          <cell r="M270">
            <v>0</v>
          </cell>
          <cell r="N270">
            <v>2</v>
          </cell>
          <cell r="O270">
            <v>2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2</v>
          </cell>
          <cell r="U270">
            <v>2</v>
          </cell>
          <cell r="V270">
            <v>0</v>
          </cell>
          <cell r="W270">
            <v>3</v>
          </cell>
          <cell r="X270">
            <v>3</v>
          </cell>
          <cell r="Y270" t="str">
            <v>NO</v>
          </cell>
          <cell r="Z270">
            <v>0</v>
          </cell>
        </row>
        <row r="271">
          <cell r="C271">
            <v>551</v>
          </cell>
          <cell r="D271" t="str">
            <v>C.S. ONDORES</v>
          </cell>
          <cell r="E271" t="str">
            <v>I-3</v>
          </cell>
          <cell r="F271">
            <v>18</v>
          </cell>
          <cell r="G271">
            <v>18</v>
          </cell>
          <cell r="H271">
            <v>1</v>
          </cell>
          <cell r="I271">
            <v>2</v>
          </cell>
          <cell r="J271">
            <v>4</v>
          </cell>
          <cell r="K271">
            <v>14</v>
          </cell>
          <cell r="L271">
            <v>3.5</v>
          </cell>
          <cell r="M271">
            <v>4</v>
          </cell>
          <cell r="N271">
            <v>5</v>
          </cell>
          <cell r="O271">
            <v>1.25</v>
          </cell>
          <cell r="P271">
            <v>2</v>
          </cell>
          <cell r="Q271">
            <v>2</v>
          </cell>
          <cell r="R271">
            <v>1</v>
          </cell>
          <cell r="S271">
            <v>4</v>
          </cell>
          <cell r="T271">
            <v>5</v>
          </cell>
          <cell r="U271">
            <v>1.25</v>
          </cell>
          <cell r="V271">
            <v>6</v>
          </cell>
          <cell r="W271">
            <v>14</v>
          </cell>
          <cell r="X271">
            <v>2.3333333333333335</v>
          </cell>
          <cell r="Y271">
            <v>0</v>
          </cell>
        </row>
        <row r="272">
          <cell r="C272">
            <v>552</v>
          </cell>
          <cell r="D272" t="str">
            <v>P.S. PARI</v>
          </cell>
          <cell r="E272" t="str">
            <v>I-1</v>
          </cell>
          <cell r="F272">
            <v>6</v>
          </cell>
          <cell r="G272">
            <v>6</v>
          </cell>
          <cell r="H272">
            <v>1</v>
          </cell>
          <cell r="I272">
            <v>2</v>
          </cell>
          <cell r="J272">
            <v>4</v>
          </cell>
          <cell r="K272">
            <v>7</v>
          </cell>
          <cell r="L272">
            <v>1.75</v>
          </cell>
          <cell r="M272">
            <v>4</v>
          </cell>
          <cell r="N272">
            <v>4</v>
          </cell>
          <cell r="O272">
            <v>1</v>
          </cell>
          <cell r="P272">
            <v>2</v>
          </cell>
          <cell r="Q272">
            <v>1</v>
          </cell>
          <cell r="R272">
            <v>1</v>
          </cell>
          <cell r="S272">
            <v>4</v>
          </cell>
          <cell r="T272">
            <v>4</v>
          </cell>
          <cell r="U272">
            <v>1</v>
          </cell>
          <cell r="V272">
            <v>6</v>
          </cell>
          <cell r="W272">
            <v>6</v>
          </cell>
          <cell r="X272">
            <v>1</v>
          </cell>
          <cell r="Y272">
            <v>0</v>
          </cell>
        </row>
        <row r="273">
          <cell r="C273">
            <v>553</v>
          </cell>
          <cell r="D273" t="str">
            <v>P.S. ATOCSAICO</v>
          </cell>
          <cell r="E273" t="str">
            <v>I-1</v>
          </cell>
          <cell r="F273">
            <v>0</v>
          </cell>
          <cell r="G273">
            <v>0</v>
          </cell>
          <cell r="H273" t="str">
            <v>SIN DATO</v>
          </cell>
          <cell r="I273">
            <v>0</v>
          </cell>
          <cell r="J273">
            <v>0</v>
          </cell>
          <cell r="K273">
            <v>1</v>
          </cell>
          <cell r="L273">
            <v>1</v>
          </cell>
          <cell r="M273">
            <v>0</v>
          </cell>
          <cell r="N273">
            <v>1</v>
          </cell>
          <cell r="O273">
            <v>1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1</v>
          </cell>
          <cell r="U273">
            <v>1</v>
          </cell>
          <cell r="V273">
            <v>0</v>
          </cell>
          <cell r="W273">
            <v>1</v>
          </cell>
          <cell r="X273">
            <v>1</v>
          </cell>
          <cell r="Y273" t="str">
            <v>NO</v>
          </cell>
          <cell r="Z273">
            <v>0</v>
          </cell>
        </row>
        <row r="274">
          <cell r="C274">
            <v>554</v>
          </cell>
          <cell r="D274" t="str">
            <v>P.S. SHALACANCHA</v>
          </cell>
          <cell r="E274" t="str">
            <v>I-1</v>
          </cell>
          <cell r="F274">
            <v>0</v>
          </cell>
          <cell r="G274">
            <v>0</v>
          </cell>
          <cell r="H274" t="str">
            <v>SIN DATO</v>
          </cell>
          <cell r="I274">
            <v>0</v>
          </cell>
          <cell r="J274">
            <v>0</v>
          </cell>
          <cell r="K274">
            <v>3</v>
          </cell>
          <cell r="L274">
            <v>3</v>
          </cell>
          <cell r="M274">
            <v>0</v>
          </cell>
          <cell r="N274">
            <v>2</v>
          </cell>
          <cell r="O274">
            <v>2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2</v>
          </cell>
          <cell r="U274">
            <v>2</v>
          </cell>
          <cell r="V274">
            <v>0</v>
          </cell>
          <cell r="W274">
            <v>2</v>
          </cell>
          <cell r="X274">
            <v>2</v>
          </cell>
          <cell r="Y274" t="str">
            <v>NO</v>
          </cell>
          <cell r="Z274">
            <v>0</v>
          </cell>
        </row>
        <row r="275">
          <cell r="C275">
            <v>555</v>
          </cell>
          <cell r="D275" t="str">
            <v>P.S. RAYANNIOC</v>
          </cell>
          <cell r="E275" t="str">
            <v>I-1</v>
          </cell>
          <cell r="F275">
            <v>0</v>
          </cell>
          <cell r="G275">
            <v>0</v>
          </cell>
          <cell r="H275" t="str">
            <v>SIN DATO</v>
          </cell>
          <cell r="I275">
            <v>0</v>
          </cell>
          <cell r="J275">
            <v>0</v>
          </cell>
          <cell r="K275">
            <v>1</v>
          </cell>
          <cell r="L275">
            <v>1</v>
          </cell>
          <cell r="M275">
            <v>0</v>
          </cell>
          <cell r="N275">
            <v>1</v>
          </cell>
          <cell r="O275">
            <v>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1</v>
          </cell>
          <cell r="U275">
            <v>1</v>
          </cell>
          <cell r="V275">
            <v>0</v>
          </cell>
          <cell r="W275">
            <v>0</v>
          </cell>
          <cell r="X275">
            <v>0</v>
          </cell>
          <cell r="Y275" t="str">
            <v>NO</v>
          </cell>
          <cell r="Z275">
            <v>0</v>
          </cell>
        </row>
        <row r="276">
          <cell r="C276">
            <v>556</v>
          </cell>
          <cell r="D276" t="str">
            <v>P.S. CHUPAN</v>
          </cell>
          <cell r="E276" t="str">
            <v>I-1</v>
          </cell>
          <cell r="F276">
            <v>4</v>
          </cell>
          <cell r="G276">
            <v>4</v>
          </cell>
          <cell r="H276">
            <v>1</v>
          </cell>
          <cell r="I276">
            <v>1</v>
          </cell>
          <cell r="J276">
            <v>2</v>
          </cell>
          <cell r="K276">
            <v>6</v>
          </cell>
          <cell r="L276">
            <v>3</v>
          </cell>
          <cell r="M276">
            <v>2</v>
          </cell>
          <cell r="N276">
            <v>4</v>
          </cell>
          <cell r="O276">
            <v>2</v>
          </cell>
          <cell r="P276">
            <v>1</v>
          </cell>
          <cell r="Q276">
            <v>1</v>
          </cell>
          <cell r="R276">
            <v>1</v>
          </cell>
          <cell r="S276">
            <v>2</v>
          </cell>
          <cell r="T276">
            <v>4</v>
          </cell>
          <cell r="U276">
            <v>2</v>
          </cell>
          <cell r="V276">
            <v>3</v>
          </cell>
          <cell r="W276">
            <v>4</v>
          </cell>
          <cell r="X276">
            <v>1.3333333333333333</v>
          </cell>
          <cell r="Y276">
            <v>0</v>
          </cell>
        </row>
        <row r="277">
          <cell r="C277">
            <v>557</v>
          </cell>
          <cell r="D277" t="str">
            <v>P.S. YANEC</v>
          </cell>
          <cell r="E277" t="str">
            <v>I-1</v>
          </cell>
          <cell r="F277">
            <v>5</v>
          </cell>
          <cell r="G277">
            <v>5</v>
          </cell>
          <cell r="H277">
            <v>1</v>
          </cell>
          <cell r="I277">
            <v>1</v>
          </cell>
          <cell r="J277">
            <v>2</v>
          </cell>
          <cell r="K277">
            <v>3</v>
          </cell>
          <cell r="L277">
            <v>1.5</v>
          </cell>
          <cell r="M277">
            <v>2</v>
          </cell>
          <cell r="N277">
            <v>4</v>
          </cell>
          <cell r="O277">
            <v>2</v>
          </cell>
          <cell r="P277">
            <v>1</v>
          </cell>
          <cell r="Q277">
            <v>1</v>
          </cell>
          <cell r="R277">
            <v>1</v>
          </cell>
          <cell r="S277">
            <v>2</v>
          </cell>
          <cell r="T277">
            <v>4</v>
          </cell>
          <cell r="U277">
            <v>2</v>
          </cell>
          <cell r="V277">
            <v>3</v>
          </cell>
          <cell r="W277">
            <v>6</v>
          </cell>
          <cell r="X277">
            <v>2</v>
          </cell>
          <cell r="Y277">
            <v>0</v>
          </cell>
        </row>
        <row r="278">
          <cell r="C278">
            <v>558</v>
          </cell>
          <cell r="D278" t="str">
            <v>P.S. ACANCOCHA</v>
          </cell>
          <cell r="E278" t="str">
            <v>I-1</v>
          </cell>
          <cell r="F278">
            <v>0</v>
          </cell>
          <cell r="G278">
            <v>0</v>
          </cell>
          <cell r="H278" t="str">
            <v>SIN DATO</v>
          </cell>
          <cell r="I278">
            <v>0</v>
          </cell>
          <cell r="J278">
            <v>0</v>
          </cell>
          <cell r="K278">
            <v>2</v>
          </cell>
          <cell r="L278">
            <v>2</v>
          </cell>
          <cell r="M278">
            <v>0</v>
          </cell>
          <cell r="N278">
            <v>2</v>
          </cell>
          <cell r="O278">
            <v>2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2</v>
          </cell>
          <cell r="U278">
            <v>2</v>
          </cell>
          <cell r="V278">
            <v>0</v>
          </cell>
          <cell r="W278">
            <v>2</v>
          </cell>
          <cell r="X278">
            <v>2</v>
          </cell>
          <cell r="Y278" t="str">
            <v>NO</v>
          </cell>
          <cell r="Z278">
            <v>0</v>
          </cell>
        </row>
        <row r="279">
          <cell r="C279">
            <v>565</v>
          </cell>
          <cell r="D279" t="str">
            <v>P.S. SANTA BARBARA DE CARHUACAYAN</v>
          </cell>
          <cell r="E279" t="str">
            <v>I-1</v>
          </cell>
          <cell r="F279">
            <v>10</v>
          </cell>
          <cell r="G279">
            <v>8</v>
          </cell>
          <cell r="H279">
            <v>1</v>
          </cell>
          <cell r="I279">
            <v>1</v>
          </cell>
          <cell r="J279">
            <v>2</v>
          </cell>
          <cell r="K279">
            <v>11</v>
          </cell>
          <cell r="L279">
            <v>5.5</v>
          </cell>
          <cell r="M279">
            <v>2</v>
          </cell>
          <cell r="N279">
            <v>8</v>
          </cell>
          <cell r="O279">
            <v>4</v>
          </cell>
          <cell r="P279">
            <v>1</v>
          </cell>
          <cell r="Q279">
            <v>2</v>
          </cell>
          <cell r="R279">
            <v>2</v>
          </cell>
          <cell r="S279">
            <v>2</v>
          </cell>
          <cell r="T279">
            <v>8</v>
          </cell>
          <cell r="U279">
            <v>4</v>
          </cell>
          <cell r="V279">
            <v>3</v>
          </cell>
          <cell r="W279">
            <v>11</v>
          </cell>
          <cell r="X279">
            <v>3.6666666666666665</v>
          </cell>
          <cell r="Y279">
            <v>0</v>
          </cell>
        </row>
        <row r="280">
          <cell r="C280">
            <v>519</v>
          </cell>
          <cell r="D280" t="str">
            <v>HOSP DE APOYO JUNIN</v>
          </cell>
          <cell r="E280" t="str">
            <v>II-1</v>
          </cell>
          <cell r="F280">
            <v>178</v>
          </cell>
          <cell r="G280">
            <v>176</v>
          </cell>
          <cell r="H280">
            <v>1</v>
          </cell>
          <cell r="I280">
            <v>15</v>
          </cell>
          <cell r="J280">
            <v>30</v>
          </cell>
          <cell r="K280">
            <v>123</v>
          </cell>
          <cell r="L280">
            <v>4.0999999999999996</v>
          </cell>
          <cell r="M280">
            <v>30</v>
          </cell>
          <cell r="N280">
            <v>117</v>
          </cell>
          <cell r="O280">
            <v>3.9</v>
          </cell>
          <cell r="P280">
            <v>15</v>
          </cell>
          <cell r="Q280">
            <v>27</v>
          </cell>
          <cell r="R280">
            <v>1.8</v>
          </cell>
          <cell r="S280">
            <v>30</v>
          </cell>
          <cell r="T280">
            <v>117</v>
          </cell>
          <cell r="U280">
            <v>3.9</v>
          </cell>
          <cell r="V280">
            <v>45</v>
          </cell>
          <cell r="W280">
            <v>386</v>
          </cell>
          <cell r="X280">
            <v>8.5777777777777775</v>
          </cell>
          <cell r="Y280">
            <v>0</v>
          </cell>
        </row>
        <row r="281">
          <cell r="C281">
            <v>601</v>
          </cell>
          <cell r="D281" t="str">
            <v>C.S. ULCUMAYO</v>
          </cell>
          <cell r="E281" t="str">
            <v>I-3</v>
          </cell>
          <cell r="F281">
            <v>27</v>
          </cell>
          <cell r="G281">
            <v>27</v>
          </cell>
          <cell r="H281">
            <v>1</v>
          </cell>
          <cell r="I281">
            <v>3</v>
          </cell>
          <cell r="J281">
            <v>6</v>
          </cell>
          <cell r="K281">
            <v>15</v>
          </cell>
          <cell r="L281">
            <v>2.5</v>
          </cell>
          <cell r="M281">
            <v>6</v>
          </cell>
          <cell r="N281">
            <v>14</v>
          </cell>
          <cell r="O281">
            <v>2.3333333333333335</v>
          </cell>
          <cell r="P281">
            <v>3</v>
          </cell>
          <cell r="Q281">
            <v>5</v>
          </cell>
          <cell r="R281">
            <v>1.6666666666666667</v>
          </cell>
          <cell r="S281">
            <v>6</v>
          </cell>
          <cell r="T281">
            <v>14</v>
          </cell>
          <cell r="U281">
            <v>2.3333333333333335</v>
          </cell>
          <cell r="V281">
            <v>9</v>
          </cell>
          <cell r="W281">
            <v>12</v>
          </cell>
          <cell r="X281">
            <v>1.3333333333333333</v>
          </cell>
          <cell r="Y281">
            <v>0</v>
          </cell>
        </row>
        <row r="282">
          <cell r="C282">
            <v>602</v>
          </cell>
          <cell r="D282" t="str">
            <v>P.S. QUILCATACTA</v>
          </cell>
          <cell r="E282" t="str">
            <v>I-2</v>
          </cell>
          <cell r="F282">
            <v>9</v>
          </cell>
          <cell r="G282">
            <v>9</v>
          </cell>
          <cell r="H282">
            <v>1</v>
          </cell>
          <cell r="I282">
            <v>1</v>
          </cell>
          <cell r="J282">
            <v>2</v>
          </cell>
          <cell r="K282">
            <v>3</v>
          </cell>
          <cell r="L282">
            <v>1.5</v>
          </cell>
          <cell r="M282">
            <v>2</v>
          </cell>
          <cell r="N282">
            <v>1</v>
          </cell>
          <cell r="O282">
            <v>0.5</v>
          </cell>
          <cell r="P282">
            <v>1</v>
          </cell>
          <cell r="Q282">
            <v>0</v>
          </cell>
          <cell r="R282">
            <v>0</v>
          </cell>
          <cell r="S282">
            <v>2</v>
          </cell>
          <cell r="T282">
            <v>1</v>
          </cell>
          <cell r="U282">
            <v>0.5</v>
          </cell>
          <cell r="V282">
            <v>3</v>
          </cell>
          <cell r="W282">
            <v>1</v>
          </cell>
          <cell r="X282">
            <v>0.33333333333333331</v>
          </cell>
          <cell r="Y282" t="str">
            <v>NO</v>
          </cell>
          <cell r="Z282">
            <v>0</v>
          </cell>
        </row>
        <row r="283">
          <cell r="C283">
            <v>603</v>
          </cell>
          <cell r="D283" t="str">
            <v>P.S. YAPACMARCA</v>
          </cell>
          <cell r="E283" t="str">
            <v>I-1</v>
          </cell>
          <cell r="F283">
            <v>2</v>
          </cell>
          <cell r="G283">
            <v>2</v>
          </cell>
          <cell r="H283">
            <v>1</v>
          </cell>
          <cell r="I283">
            <v>1</v>
          </cell>
          <cell r="J283">
            <v>2</v>
          </cell>
          <cell r="K283">
            <v>3</v>
          </cell>
          <cell r="L283">
            <v>1.5</v>
          </cell>
          <cell r="M283">
            <v>2</v>
          </cell>
          <cell r="N283">
            <v>3</v>
          </cell>
          <cell r="O283">
            <v>1.5</v>
          </cell>
          <cell r="P283">
            <v>1</v>
          </cell>
          <cell r="Q283">
            <v>1</v>
          </cell>
          <cell r="R283">
            <v>1</v>
          </cell>
          <cell r="S283">
            <v>2</v>
          </cell>
          <cell r="T283">
            <v>3</v>
          </cell>
          <cell r="U283">
            <v>1.5</v>
          </cell>
          <cell r="V283">
            <v>3</v>
          </cell>
          <cell r="W283">
            <v>3</v>
          </cell>
          <cell r="X283">
            <v>1</v>
          </cell>
          <cell r="Y283">
            <v>0</v>
          </cell>
        </row>
        <row r="284">
          <cell r="C284">
            <v>604</v>
          </cell>
          <cell r="D284" t="str">
            <v>P.S. TAMBOS</v>
          </cell>
          <cell r="E284" t="str">
            <v>I-2</v>
          </cell>
          <cell r="F284">
            <v>17</v>
          </cell>
          <cell r="G284">
            <v>17</v>
          </cell>
          <cell r="H284">
            <v>1</v>
          </cell>
          <cell r="I284">
            <v>2</v>
          </cell>
          <cell r="J284">
            <v>4</v>
          </cell>
          <cell r="K284">
            <v>19</v>
          </cell>
          <cell r="L284">
            <v>4.75</v>
          </cell>
          <cell r="M284">
            <v>4</v>
          </cell>
          <cell r="N284">
            <v>9</v>
          </cell>
          <cell r="O284">
            <v>2.25</v>
          </cell>
          <cell r="P284">
            <v>2</v>
          </cell>
          <cell r="Q284">
            <v>2</v>
          </cell>
          <cell r="R284">
            <v>1</v>
          </cell>
          <cell r="S284">
            <v>4</v>
          </cell>
          <cell r="T284">
            <v>9</v>
          </cell>
          <cell r="U284">
            <v>2.25</v>
          </cell>
          <cell r="V284">
            <v>6</v>
          </cell>
          <cell r="W284">
            <v>12</v>
          </cell>
          <cell r="X284">
            <v>2</v>
          </cell>
          <cell r="Y284">
            <v>0</v>
          </cell>
        </row>
        <row r="285">
          <cell r="C285">
            <v>605</v>
          </cell>
          <cell r="D285" t="str">
            <v>P.S. SHOGUE</v>
          </cell>
          <cell r="E285" t="str">
            <v>I-1</v>
          </cell>
          <cell r="F285">
            <v>1</v>
          </cell>
          <cell r="G285">
            <v>1</v>
          </cell>
          <cell r="H285">
            <v>1</v>
          </cell>
          <cell r="I285">
            <v>1</v>
          </cell>
          <cell r="J285">
            <v>2</v>
          </cell>
          <cell r="K285">
            <v>2</v>
          </cell>
          <cell r="L285">
            <v>1</v>
          </cell>
          <cell r="M285">
            <v>2</v>
          </cell>
          <cell r="N285">
            <v>2</v>
          </cell>
          <cell r="O285">
            <v>1</v>
          </cell>
          <cell r="P285">
            <v>1</v>
          </cell>
          <cell r="Q285">
            <v>1</v>
          </cell>
          <cell r="R285">
            <v>1</v>
          </cell>
          <cell r="S285">
            <v>2</v>
          </cell>
          <cell r="T285">
            <v>2</v>
          </cell>
          <cell r="U285">
            <v>1</v>
          </cell>
          <cell r="V285">
            <v>3</v>
          </cell>
          <cell r="W285">
            <v>2</v>
          </cell>
          <cell r="X285">
            <v>0.66666666666666663</v>
          </cell>
          <cell r="Y285" t="str">
            <v>NO</v>
          </cell>
          <cell r="Z285">
            <v>0</v>
          </cell>
        </row>
        <row r="286">
          <cell r="C286">
            <v>606</v>
          </cell>
          <cell r="D286" t="str">
            <v>P.S. QUIPACANCHA</v>
          </cell>
          <cell r="E286" t="str">
            <v>I-1</v>
          </cell>
          <cell r="F286">
            <v>2</v>
          </cell>
          <cell r="G286">
            <v>2</v>
          </cell>
          <cell r="H286">
            <v>1</v>
          </cell>
          <cell r="I286">
            <v>1</v>
          </cell>
          <cell r="J286">
            <v>2</v>
          </cell>
          <cell r="K286">
            <v>5</v>
          </cell>
          <cell r="L286">
            <v>2.5</v>
          </cell>
          <cell r="M286">
            <v>2</v>
          </cell>
          <cell r="N286">
            <v>5</v>
          </cell>
          <cell r="O286">
            <v>2.5</v>
          </cell>
          <cell r="P286">
            <v>1</v>
          </cell>
          <cell r="Q286">
            <v>1</v>
          </cell>
          <cell r="R286">
            <v>1</v>
          </cell>
          <cell r="S286">
            <v>2</v>
          </cell>
          <cell r="T286">
            <v>5</v>
          </cell>
          <cell r="U286">
            <v>2.5</v>
          </cell>
          <cell r="V286">
            <v>3</v>
          </cell>
          <cell r="W286">
            <v>3</v>
          </cell>
          <cell r="X286">
            <v>1</v>
          </cell>
          <cell r="Y286">
            <v>0</v>
          </cell>
        </row>
        <row r="287">
          <cell r="C287">
            <v>607</v>
          </cell>
          <cell r="D287" t="str">
            <v>P.S. PISCURRURAY</v>
          </cell>
          <cell r="E287" t="str">
            <v>I-1</v>
          </cell>
          <cell r="F287">
            <v>2</v>
          </cell>
          <cell r="G287">
            <v>2</v>
          </cell>
          <cell r="H287">
            <v>1</v>
          </cell>
          <cell r="I287">
            <v>1</v>
          </cell>
          <cell r="J287">
            <v>2</v>
          </cell>
          <cell r="K287">
            <v>6</v>
          </cell>
          <cell r="L287">
            <v>3</v>
          </cell>
          <cell r="M287">
            <v>2</v>
          </cell>
          <cell r="N287">
            <v>4</v>
          </cell>
          <cell r="O287">
            <v>2</v>
          </cell>
          <cell r="P287">
            <v>1</v>
          </cell>
          <cell r="Q287">
            <v>2</v>
          </cell>
          <cell r="R287">
            <v>2</v>
          </cell>
          <cell r="S287">
            <v>2</v>
          </cell>
          <cell r="T287">
            <v>4</v>
          </cell>
          <cell r="U287">
            <v>2</v>
          </cell>
          <cell r="V287">
            <v>3</v>
          </cell>
          <cell r="W287">
            <v>5</v>
          </cell>
          <cell r="X287">
            <v>1.6666666666666667</v>
          </cell>
          <cell r="Y287">
            <v>0</v>
          </cell>
        </row>
        <row r="288">
          <cell r="C288">
            <v>446</v>
          </cell>
          <cell r="D288" t="str">
            <v>P.S. CUBANTIA</v>
          </cell>
          <cell r="E288" t="str">
            <v>I-1</v>
          </cell>
          <cell r="F288">
            <v>70</v>
          </cell>
          <cell r="G288">
            <v>70</v>
          </cell>
          <cell r="H288">
            <v>1</v>
          </cell>
          <cell r="I288">
            <v>6</v>
          </cell>
          <cell r="J288">
            <v>12</v>
          </cell>
          <cell r="K288">
            <v>42</v>
          </cell>
          <cell r="L288">
            <v>3.5</v>
          </cell>
          <cell r="M288">
            <v>12</v>
          </cell>
          <cell r="N288">
            <v>43</v>
          </cell>
          <cell r="O288">
            <v>3.5833333333333335</v>
          </cell>
          <cell r="P288">
            <v>6</v>
          </cell>
          <cell r="Q288">
            <v>4</v>
          </cell>
          <cell r="R288">
            <v>1</v>
          </cell>
          <cell r="S288">
            <v>12</v>
          </cell>
          <cell r="T288">
            <v>43</v>
          </cell>
          <cell r="U288">
            <v>3.5833333333333335</v>
          </cell>
          <cell r="V288">
            <v>18</v>
          </cell>
          <cell r="W288">
            <v>61</v>
          </cell>
          <cell r="X288">
            <v>3.3888888888888888</v>
          </cell>
          <cell r="Y288">
            <v>0</v>
          </cell>
        </row>
        <row r="289">
          <cell r="C289">
            <v>449</v>
          </cell>
          <cell r="D289" t="str">
            <v>P.S. MAZARONQUIARI</v>
          </cell>
          <cell r="E289" t="str">
            <v>I-1</v>
          </cell>
          <cell r="F289">
            <v>54</v>
          </cell>
          <cell r="G289">
            <v>54</v>
          </cell>
          <cell r="H289">
            <v>1</v>
          </cell>
          <cell r="I289">
            <v>5</v>
          </cell>
          <cell r="J289">
            <v>10</v>
          </cell>
          <cell r="K289">
            <v>43</v>
          </cell>
          <cell r="L289">
            <v>4.3</v>
          </cell>
          <cell r="M289">
            <v>10</v>
          </cell>
          <cell r="N289">
            <v>21</v>
          </cell>
          <cell r="O289">
            <v>2.1</v>
          </cell>
          <cell r="P289">
            <v>5</v>
          </cell>
          <cell r="Q289">
            <v>3</v>
          </cell>
          <cell r="R289">
            <v>1</v>
          </cell>
          <cell r="S289">
            <v>10</v>
          </cell>
          <cell r="T289">
            <v>21</v>
          </cell>
          <cell r="U289">
            <v>2.1</v>
          </cell>
          <cell r="V289">
            <v>15</v>
          </cell>
          <cell r="W289">
            <v>29</v>
          </cell>
          <cell r="X289">
            <v>1.9333333333333333</v>
          </cell>
          <cell r="Y289">
            <v>0</v>
          </cell>
        </row>
        <row r="290">
          <cell r="C290">
            <v>451</v>
          </cell>
          <cell r="D290" t="str">
            <v>P.S. MATERENI</v>
          </cell>
          <cell r="E290" t="str">
            <v>I-1</v>
          </cell>
          <cell r="F290">
            <v>51</v>
          </cell>
          <cell r="G290">
            <v>51</v>
          </cell>
          <cell r="H290">
            <v>1</v>
          </cell>
          <cell r="I290">
            <v>5</v>
          </cell>
          <cell r="J290">
            <v>10</v>
          </cell>
          <cell r="K290">
            <v>18</v>
          </cell>
          <cell r="L290">
            <v>1.8</v>
          </cell>
          <cell r="M290">
            <v>10</v>
          </cell>
          <cell r="N290">
            <v>31</v>
          </cell>
          <cell r="O290">
            <v>3.1</v>
          </cell>
          <cell r="P290">
            <v>5</v>
          </cell>
          <cell r="Q290">
            <v>2</v>
          </cell>
          <cell r="R290">
            <v>1</v>
          </cell>
          <cell r="S290">
            <v>10</v>
          </cell>
          <cell r="T290">
            <v>31</v>
          </cell>
          <cell r="U290">
            <v>3.1</v>
          </cell>
          <cell r="V290">
            <v>15</v>
          </cell>
          <cell r="W290">
            <v>35</v>
          </cell>
          <cell r="X290">
            <v>2.3333333333333335</v>
          </cell>
          <cell r="Y290">
            <v>0</v>
          </cell>
        </row>
        <row r="291">
          <cell r="C291">
            <v>452</v>
          </cell>
          <cell r="D291" t="str">
            <v>P.S. FORTALEZA</v>
          </cell>
          <cell r="E291" t="str">
            <v>I-2</v>
          </cell>
          <cell r="F291">
            <v>7</v>
          </cell>
          <cell r="G291">
            <v>7</v>
          </cell>
          <cell r="H291">
            <v>1</v>
          </cell>
          <cell r="I291">
            <v>1</v>
          </cell>
          <cell r="J291">
            <v>2</v>
          </cell>
          <cell r="K291">
            <v>18</v>
          </cell>
          <cell r="L291">
            <v>9</v>
          </cell>
          <cell r="M291">
            <v>2</v>
          </cell>
          <cell r="N291">
            <v>8</v>
          </cell>
          <cell r="O291">
            <v>4</v>
          </cell>
          <cell r="P291">
            <v>1</v>
          </cell>
          <cell r="Q291">
            <v>1</v>
          </cell>
          <cell r="R291">
            <v>1</v>
          </cell>
          <cell r="S291">
            <v>2</v>
          </cell>
          <cell r="T291">
            <v>8</v>
          </cell>
          <cell r="U291">
            <v>4</v>
          </cell>
          <cell r="V291">
            <v>3</v>
          </cell>
          <cell r="W291">
            <v>11</v>
          </cell>
          <cell r="X291">
            <v>3.6666666666666665</v>
          </cell>
          <cell r="Y291">
            <v>0</v>
          </cell>
        </row>
        <row r="292">
          <cell r="C292">
            <v>454</v>
          </cell>
          <cell r="D292" t="str">
            <v>P.S. CAMPIRUSHARI</v>
          </cell>
          <cell r="E292" t="str">
            <v>I-2</v>
          </cell>
          <cell r="F292">
            <v>19</v>
          </cell>
          <cell r="G292">
            <v>19</v>
          </cell>
          <cell r="H292">
            <v>1</v>
          </cell>
          <cell r="I292">
            <v>2</v>
          </cell>
          <cell r="J292">
            <v>4</v>
          </cell>
          <cell r="K292">
            <v>12</v>
          </cell>
          <cell r="L292">
            <v>3</v>
          </cell>
          <cell r="M292">
            <v>4</v>
          </cell>
          <cell r="N292">
            <v>7</v>
          </cell>
          <cell r="O292">
            <v>1.75</v>
          </cell>
          <cell r="P292">
            <v>2</v>
          </cell>
          <cell r="Q292">
            <v>0</v>
          </cell>
          <cell r="R292">
            <v>1</v>
          </cell>
          <cell r="S292">
            <v>4</v>
          </cell>
          <cell r="T292">
            <v>7</v>
          </cell>
          <cell r="U292">
            <v>1.75</v>
          </cell>
          <cell r="V292">
            <v>6</v>
          </cell>
          <cell r="W292">
            <v>22</v>
          </cell>
          <cell r="X292">
            <v>3.6666666666666665</v>
          </cell>
          <cell r="Y292">
            <v>0</v>
          </cell>
        </row>
        <row r="293">
          <cell r="C293">
            <v>455</v>
          </cell>
          <cell r="D293" t="str">
            <v>P.S. JERUSALEN DE MIÑARO DE NOMESTSIGUEN</v>
          </cell>
          <cell r="E293" t="str">
            <v>I-1</v>
          </cell>
          <cell r="F293">
            <v>39</v>
          </cell>
          <cell r="G293">
            <v>39</v>
          </cell>
          <cell r="H293">
            <v>1</v>
          </cell>
          <cell r="I293">
            <v>4</v>
          </cell>
          <cell r="J293">
            <v>8</v>
          </cell>
          <cell r="K293">
            <v>26</v>
          </cell>
          <cell r="L293">
            <v>3.25</v>
          </cell>
          <cell r="M293">
            <v>8</v>
          </cell>
          <cell r="N293">
            <v>17</v>
          </cell>
          <cell r="O293">
            <v>2.125</v>
          </cell>
          <cell r="P293">
            <v>4</v>
          </cell>
          <cell r="Q293">
            <v>2</v>
          </cell>
          <cell r="R293">
            <v>1</v>
          </cell>
          <cell r="S293">
            <v>8</v>
          </cell>
          <cell r="T293">
            <v>17</v>
          </cell>
          <cell r="U293">
            <v>2.125</v>
          </cell>
          <cell r="V293">
            <v>12</v>
          </cell>
          <cell r="W293">
            <v>31</v>
          </cell>
          <cell r="X293">
            <v>2.5833333333333335</v>
          </cell>
          <cell r="Y293">
            <v>0</v>
          </cell>
        </row>
        <row r="294">
          <cell r="C294">
            <v>457</v>
          </cell>
          <cell r="D294" t="str">
            <v>P.S. BOCA KIATARI</v>
          </cell>
          <cell r="E294" t="str">
            <v>I-2</v>
          </cell>
          <cell r="F294">
            <v>19</v>
          </cell>
          <cell r="G294">
            <v>19</v>
          </cell>
          <cell r="H294">
            <v>1</v>
          </cell>
          <cell r="I294">
            <v>2</v>
          </cell>
          <cell r="J294">
            <v>4</v>
          </cell>
          <cell r="K294">
            <v>13</v>
          </cell>
          <cell r="L294">
            <v>3.25</v>
          </cell>
          <cell r="M294">
            <v>4</v>
          </cell>
          <cell r="N294">
            <v>10</v>
          </cell>
          <cell r="O294">
            <v>2.5</v>
          </cell>
          <cell r="P294">
            <v>2</v>
          </cell>
          <cell r="Q294">
            <v>1</v>
          </cell>
          <cell r="R294">
            <v>1</v>
          </cell>
          <cell r="S294">
            <v>4</v>
          </cell>
          <cell r="T294">
            <v>10</v>
          </cell>
          <cell r="U294">
            <v>2.5</v>
          </cell>
          <cell r="V294">
            <v>6</v>
          </cell>
          <cell r="W294">
            <v>17</v>
          </cell>
          <cell r="X294">
            <v>2.8333333333333335</v>
          </cell>
          <cell r="Y294">
            <v>0</v>
          </cell>
        </row>
        <row r="295">
          <cell r="C295">
            <v>21801</v>
          </cell>
          <cell r="D295" t="str">
            <v>P.S. SANTA CRUZ DE ANAPATI</v>
          </cell>
          <cell r="E295" t="str">
            <v>I-1</v>
          </cell>
          <cell r="F295">
            <v>40</v>
          </cell>
          <cell r="G295">
            <v>40</v>
          </cell>
          <cell r="H295">
            <v>1</v>
          </cell>
          <cell r="I295">
            <v>3</v>
          </cell>
          <cell r="J295">
            <v>6</v>
          </cell>
          <cell r="K295">
            <v>16</v>
          </cell>
          <cell r="L295">
            <v>2.6666666666666665</v>
          </cell>
          <cell r="M295">
            <v>6</v>
          </cell>
          <cell r="N295">
            <v>22</v>
          </cell>
          <cell r="O295">
            <v>3.6666666666666665</v>
          </cell>
          <cell r="P295">
            <v>3</v>
          </cell>
          <cell r="Q295">
            <v>2</v>
          </cell>
          <cell r="R295">
            <v>1</v>
          </cell>
          <cell r="S295">
            <v>6</v>
          </cell>
          <cell r="T295">
            <v>22</v>
          </cell>
          <cell r="U295">
            <v>3.6666666666666665</v>
          </cell>
          <cell r="V295">
            <v>9</v>
          </cell>
          <cell r="W295">
            <v>34</v>
          </cell>
          <cell r="X295">
            <v>3.7777777777777777</v>
          </cell>
          <cell r="Y295">
            <v>0</v>
          </cell>
        </row>
        <row r="296">
          <cell r="C296">
            <v>21802</v>
          </cell>
          <cell r="D296" t="str">
            <v>P.S. SAN JUAN DE PUEBLO LIBRE</v>
          </cell>
          <cell r="E296" t="str">
            <v>I-1</v>
          </cell>
          <cell r="F296">
            <v>1</v>
          </cell>
          <cell r="G296">
            <v>1</v>
          </cell>
          <cell r="H296">
            <v>1</v>
          </cell>
          <cell r="I296">
            <v>1</v>
          </cell>
          <cell r="J296">
            <v>2</v>
          </cell>
          <cell r="K296">
            <v>9</v>
          </cell>
          <cell r="L296">
            <v>4.5</v>
          </cell>
          <cell r="M296">
            <v>2</v>
          </cell>
          <cell r="N296">
            <v>6</v>
          </cell>
          <cell r="O296">
            <v>3</v>
          </cell>
          <cell r="P296">
            <v>1</v>
          </cell>
          <cell r="Q296">
            <v>2</v>
          </cell>
          <cell r="R296">
            <v>2</v>
          </cell>
          <cell r="S296">
            <v>2</v>
          </cell>
          <cell r="T296">
            <v>6</v>
          </cell>
          <cell r="U296">
            <v>3</v>
          </cell>
          <cell r="V296">
            <v>3</v>
          </cell>
          <cell r="W296">
            <v>7</v>
          </cell>
          <cell r="X296">
            <v>2.3333333333333335</v>
          </cell>
          <cell r="Y296">
            <v>0</v>
          </cell>
        </row>
        <row r="297">
          <cell r="C297">
            <v>21804</v>
          </cell>
          <cell r="D297" t="str">
            <v>P.S. ALTO CHICHIRENI</v>
          </cell>
          <cell r="E297" t="str">
            <v>I-1</v>
          </cell>
          <cell r="F297">
            <v>59</v>
          </cell>
          <cell r="G297">
            <v>59</v>
          </cell>
          <cell r="H297">
            <v>1</v>
          </cell>
          <cell r="I297">
            <v>5</v>
          </cell>
          <cell r="J297">
            <v>10</v>
          </cell>
          <cell r="K297">
            <v>19</v>
          </cell>
          <cell r="L297">
            <v>1.9</v>
          </cell>
          <cell r="M297">
            <v>10</v>
          </cell>
          <cell r="N297">
            <v>10</v>
          </cell>
          <cell r="O297">
            <v>1</v>
          </cell>
          <cell r="P297">
            <v>5</v>
          </cell>
          <cell r="Q297">
            <v>0</v>
          </cell>
          <cell r="R297">
            <v>1</v>
          </cell>
          <cell r="S297">
            <v>10</v>
          </cell>
          <cell r="T297">
            <v>10</v>
          </cell>
          <cell r="U297">
            <v>1</v>
          </cell>
          <cell r="V297">
            <v>15</v>
          </cell>
          <cell r="W297">
            <v>6</v>
          </cell>
          <cell r="X297">
            <v>0.4</v>
          </cell>
          <cell r="Y297" t="str">
            <v>NO</v>
          </cell>
          <cell r="Z297">
            <v>0</v>
          </cell>
        </row>
        <row r="298">
          <cell r="C298">
            <v>21805</v>
          </cell>
          <cell r="D298" t="str">
            <v>P.S. SAN JUAN DE SANGARENI</v>
          </cell>
          <cell r="E298" t="str">
            <v>I-1</v>
          </cell>
          <cell r="F298">
            <v>16</v>
          </cell>
          <cell r="G298">
            <v>16</v>
          </cell>
          <cell r="H298">
            <v>1</v>
          </cell>
          <cell r="I298">
            <v>2</v>
          </cell>
          <cell r="J298">
            <v>4</v>
          </cell>
          <cell r="K298">
            <v>9</v>
          </cell>
          <cell r="L298">
            <v>2.25</v>
          </cell>
          <cell r="M298">
            <v>4</v>
          </cell>
          <cell r="N298">
            <v>12</v>
          </cell>
          <cell r="O298">
            <v>3</v>
          </cell>
          <cell r="P298">
            <v>2</v>
          </cell>
          <cell r="Q298">
            <v>1</v>
          </cell>
          <cell r="R298">
            <v>1</v>
          </cell>
          <cell r="S298">
            <v>4</v>
          </cell>
          <cell r="T298">
            <v>12</v>
          </cell>
          <cell r="U298">
            <v>3</v>
          </cell>
          <cell r="V298">
            <v>6</v>
          </cell>
          <cell r="W298">
            <v>12</v>
          </cell>
          <cell r="X298">
            <v>2</v>
          </cell>
          <cell r="Y298">
            <v>0</v>
          </cell>
        </row>
        <row r="299">
          <cell r="C299">
            <v>21806</v>
          </cell>
          <cell r="D299" t="str">
            <v>P.S. LIBERTAD DE ANAPATI</v>
          </cell>
          <cell r="E299" t="str">
            <v>I-1</v>
          </cell>
          <cell r="F299">
            <v>18</v>
          </cell>
          <cell r="G299">
            <v>18</v>
          </cell>
          <cell r="H299">
            <v>1</v>
          </cell>
          <cell r="I299">
            <v>2</v>
          </cell>
          <cell r="J299">
            <v>4</v>
          </cell>
          <cell r="K299">
            <v>12</v>
          </cell>
          <cell r="L299">
            <v>3</v>
          </cell>
          <cell r="M299">
            <v>4</v>
          </cell>
          <cell r="N299">
            <v>3</v>
          </cell>
          <cell r="O299">
            <v>0.75</v>
          </cell>
          <cell r="P299">
            <v>2</v>
          </cell>
          <cell r="Q299">
            <v>1</v>
          </cell>
          <cell r="R299">
            <v>1</v>
          </cell>
          <cell r="S299">
            <v>4</v>
          </cell>
          <cell r="T299">
            <v>3</v>
          </cell>
          <cell r="U299">
            <v>0.75</v>
          </cell>
          <cell r="V299">
            <v>6</v>
          </cell>
          <cell r="W299">
            <v>8</v>
          </cell>
          <cell r="X299">
            <v>1.3333333333333333</v>
          </cell>
          <cell r="Y299" t="str">
            <v>NO</v>
          </cell>
          <cell r="Z299">
            <v>0</v>
          </cell>
        </row>
        <row r="300">
          <cell r="C300">
            <v>24571</v>
          </cell>
          <cell r="D300" t="str">
            <v>P.S. PUERTO PORVENIR</v>
          </cell>
          <cell r="E300" t="str">
            <v>I-1</v>
          </cell>
          <cell r="F300" t="e">
            <v>#N/A</v>
          </cell>
          <cell r="G300" t="e">
            <v>#N/A</v>
          </cell>
          <cell r="H300" t="e">
            <v>#N/A</v>
          </cell>
          <cell r="I300">
            <v>0</v>
          </cell>
          <cell r="J300">
            <v>0</v>
          </cell>
          <cell r="K300">
            <v>6</v>
          </cell>
          <cell r="L300">
            <v>6</v>
          </cell>
          <cell r="M300">
            <v>0</v>
          </cell>
          <cell r="N300">
            <v>4</v>
          </cell>
          <cell r="O300">
            <v>4</v>
          </cell>
          <cell r="P300">
            <v>0</v>
          </cell>
          <cell r="Q300">
            <v>2</v>
          </cell>
          <cell r="R300">
            <v>2</v>
          </cell>
          <cell r="S300">
            <v>0</v>
          </cell>
          <cell r="T300">
            <v>4</v>
          </cell>
          <cell r="U300">
            <v>4</v>
          </cell>
          <cell r="V300">
            <v>0</v>
          </cell>
          <cell r="W300">
            <v>4</v>
          </cell>
          <cell r="X300">
            <v>4</v>
          </cell>
          <cell r="Y300">
            <v>0</v>
          </cell>
        </row>
        <row r="301">
          <cell r="C301">
            <v>442</v>
          </cell>
          <cell r="D301" t="str">
            <v>HOSP SAN MARTIN DE PANGOA</v>
          </cell>
          <cell r="E301" t="str">
            <v>II-1</v>
          </cell>
          <cell r="F301">
            <v>290</v>
          </cell>
          <cell r="G301">
            <v>288</v>
          </cell>
          <cell r="H301">
            <v>1</v>
          </cell>
          <cell r="I301">
            <v>25</v>
          </cell>
          <cell r="J301">
            <v>50</v>
          </cell>
          <cell r="K301">
            <v>225</v>
          </cell>
          <cell r="L301">
            <v>4.5</v>
          </cell>
          <cell r="M301">
            <v>50</v>
          </cell>
          <cell r="N301">
            <v>175</v>
          </cell>
          <cell r="O301">
            <v>3.5</v>
          </cell>
          <cell r="P301">
            <v>25</v>
          </cell>
          <cell r="Q301">
            <v>22</v>
          </cell>
          <cell r="R301">
            <v>1</v>
          </cell>
          <cell r="S301">
            <v>50</v>
          </cell>
          <cell r="T301">
            <v>175</v>
          </cell>
          <cell r="U301">
            <v>3.5</v>
          </cell>
          <cell r="V301">
            <v>75</v>
          </cell>
          <cell r="W301">
            <v>134</v>
          </cell>
          <cell r="X301">
            <v>1.7866666666666666</v>
          </cell>
          <cell r="Y301">
            <v>0</v>
          </cell>
        </row>
        <row r="302">
          <cell r="C302">
            <v>445</v>
          </cell>
          <cell r="D302" t="str">
            <v>C.S. SN ANTONIO DE SONOMORO</v>
          </cell>
          <cell r="E302" t="str">
            <v>I-1</v>
          </cell>
          <cell r="F302">
            <v>25</v>
          </cell>
          <cell r="G302">
            <v>25</v>
          </cell>
          <cell r="H302">
            <v>1</v>
          </cell>
          <cell r="I302">
            <v>3</v>
          </cell>
          <cell r="J302">
            <v>6</v>
          </cell>
          <cell r="K302">
            <v>25</v>
          </cell>
          <cell r="L302">
            <v>4.166666666666667</v>
          </cell>
          <cell r="M302">
            <v>6</v>
          </cell>
          <cell r="N302">
            <v>24</v>
          </cell>
          <cell r="O302">
            <v>4</v>
          </cell>
          <cell r="P302">
            <v>3</v>
          </cell>
          <cell r="Q302">
            <v>4</v>
          </cell>
          <cell r="R302">
            <v>1.3333333333333333</v>
          </cell>
          <cell r="S302">
            <v>6</v>
          </cell>
          <cell r="T302">
            <v>24</v>
          </cell>
          <cell r="U302">
            <v>4</v>
          </cell>
          <cell r="V302">
            <v>9</v>
          </cell>
          <cell r="W302">
            <v>30</v>
          </cell>
          <cell r="X302">
            <v>3.3333333333333335</v>
          </cell>
          <cell r="Y302">
            <v>0</v>
          </cell>
        </row>
        <row r="303">
          <cell r="C303">
            <v>448</v>
          </cell>
          <cell r="D303" t="str">
            <v>P.S. NAYLAM DE SONOMORO</v>
          </cell>
          <cell r="E303" t="str">
            <v>I-2</v>
          </cell>
          <cell r="F303">
            <v>29</v>
          </cell>
          <cell r="G303">
            <v>29</v>
          </cell>
          <cell r="H303">
            <v>1</v>
          </cell>
          <cell r="I303">
            <v>3</v>
          </cell>
          <cell r="J303">
            <v>6</v>
          </cell>
          <cell r="K303">
            <v>19</v>
          </cell>
          <cell r="L303">
            <v>3.1666666666666665</v>
          </cell>
          <cell r="M303">
            <v>6</v>
          </cell>
          <cell r="N303">
            <v>9</v>
          </cell>
          <cell r="O303">
            <v>1.5</v>
          </cell>
          <cell r="P303">
            <v>3</v>
          </cell>
          <cell r="Q303">
            <v>1</v>
          </cell>
          <cell r="R303">
            <v>1</v>
          </cell>
          <cell r="S303">
            <v>6</v>
          </cell>
          <cell r="T303">
            <v>9</v>
          </cell>
          <cell r="U303">
            <v>1.5</v>
          </cell>
          <cell r="V303">
            <v>9</v>
          </cell>
          <cell r="W303">
            <v>23</v>
          </cell>
          <cell r="X303">
            <v>2.5555555555555554</v>
          </cell>
          <cell r="Y303">
            <v>0</v>
          </cell>
        </row>
        <row r="304">
          <cell r="C304">
            <v>6880</v>
          </cell>
          <cell r="D304" t="str">
            <v>P.S. CIUDAD DE DIOS</v>
          </cell>
          <cell r="E304" t="str">
            <v>I-2</v>
          </cell>
          <cell r="F304">
            <v>34</v>
          </cell>
          <cell r="G304">
            <v>34</v>
          </cell>
          <cell r="H304">
            <v>1</v>
          </cell>
          <cell r="I304">
            <v>3</v>
          </cell>
          <cell r="J304">
            <v>6</v>
          </cell>
          <cell r="K304">
            <v>17</v>
          </cell>
          <cell r="L304">
            <v>2.8333333333333335</v>
          </cell>
          <cell r="M304">
            <v>6</v>
          </cell>
          <cell r="N304">
            <v>8</v>
          </cell>
          <cell r="O304">
            <v>1.3333333333333333</v>
          </cell>
          <cell r="P304">
            <v>3</v>
          </cell>
          <cell r="Q304">
            <v>2</v>
          </cell>
          <cell r="R304">
            <v>1</v>
          </cell>
          <cell r="S304">
            <v>6</v>
          </cell>
          <cell r="T304">
            <v>8</v>
          </cell>
          <cell r="U304">
            <v>1.3333333333333333</v>
          </cell>
          <cell r="V304">
            <v>9</v>
          </cell>
          <cell r="W304">
            <v>16</v>
          </cell>
          <cell r="X304">
            <v>1.7777777777777777</v>
          </cell>
          <cell r="Y304">
            <v>0</v>
          </cell>
        </row>
        <row r="305">
          <cell r="C305">
            <v>11138</v>
          </cell>
          <cell r="D305" t="str">
            <v>P.S. SANTA ELENA</v>
          </cell>
          <cell r="E305" t="str">
            <v>I-1</v>
          </cell>
          <cell r="F305">
            <v>15</v>
          </cell>
          <cell r="G305">
            <v>15</v>
          </cell>
          <cell r="H305">
            <v>1</v>
          </cell>
          <cell r="I305">
            <v>2</v>
          </cell>
          <cell r="J305">
            <v>4</v>
          </cell>
          <cell r="K305">
            <v>31</v>
          </cell>
          <cell r="L305">
            <v>7.75</v>
          </cell>
          <cell r="M305">
            <v>4</v>
          </cell>
          <cell r="N305">
            <v>22</v>
          </cell>
          <cell r="O305">
            <v>5.5</v>
          </cell>
          <cell r="P305">
            <v>2</v>
          </cell>
          <cell r="Q305">
            <v>2</v>
          </cell>
          <cell r="R305">
            <v>1</v>
          </cell>
          <cell r="S305">
            <v>4</v>
          </cell>
          <cell r="T305">
            <v>22</v>
          </cell>
          <cell r="U305">
            <v>5.5</v>
          </cell>
          <cell r="V305">
            <v>6</v>
          </cell>
          <cell r="W305">
            <v>43</v>
          </cell>
          <cell r="X305">
            <v>7.166666666666667</v>
          </cell>
          <cell r="Y305">
            <v>0</v>
          </cell>
        </row>
        <row r="306">
          <cell r="C306">
            <v>21797</v>
          </cell>
          <cell r="D306" t="str">
            <v>P.S. SAN JERONIMO</v>
          </cell>
          <cell r="E306" t="str">
            <v>I-1</v>
          </cell>
          <cell r="F306">
            <v>25</v>
          </cell>
          <cell r="G306">
            <v>25</v>
          </cell>
          <cell r="H306">
            <v>1</v>
          </cell>
          <cell r="I306">
            <v>3</v>
          </cell>
          <cell r="J306">
            <v>6</v>
          </cell>
          <cell r="K306">
            <v>19</v>
          </cell>
          <cell r="L306">
            <v>3.1666666666666665</v>
          </cell>
          <cell r="M306">
            <v>6</v>
          </cell>
          <cell r="N306">
            <v>10</v>
          </cell>
          <cell r="O306">
            <v>1.6666666666666667</v>
          </cell>
          <cell r="P306">
            <v>3</v>
          </cell>
          <cell r="Q306">
            <v>1</v>
          </cell>
          <cell r="R306">
            <v>1</v>
          </cell>
          <cell r="S306">
            <v>6</v>
          </cell>
          <cell r="T306">
            <v>10</v>
          </cell>
          <cell r="U306">
            <v>1.6666666666666667</v>
          </cell>
          <cell r="V306">
            <v>9</v>
          </cell>
          <cell r="W306">
            <v>18</v>
          </cell>
          <cell r="X306">
            <v>2</v>
          </cell>
          <cell r="Y306">
            <v>0</v>
          </cell>
        </row>
        <row r="307">
          <cell r="C307">
            <v>21800</v>
          </cell>
          <cell r="D307" t="str">
            <v>P.S. LOS ÁNGELES DE EDEN</v>
          </cell>
          <cell r="E307" t="str">
            <v>I-1</v>
          </cell>
          <cell r="F307">
            <v>5</v>
          </cell>
          <cell r="G307">
            <v>5</v>
          </cell>
          <cell r="H307">
            <v>1</v>
          </cell>
          <cell r="I307">
            <v>1</v>
          </cell>
          <cell r="J307">
            <v>2</v>
          </cell>
          <cell r="K307">
            <v>6</v>
          </cell>
          <cell r="L307">
            <v>3</v>
          </cell>
          <cell r="M307">
            <v>2</v>
          </cell>
          <cell r="N307">
            <v>4</v>
          </cell>
          <cell r="O307">
            <v>2</v>
          </cell>
          <cell r="P307">
            <v>1</v>
          </cell>
          <cell r="Q307">
            <v>2</v>
          </cell>
          <cell r="R307">
            <v>2</v>
          </cell>
          <cell r="S307">
            <v>2</v>
          </cell>
          <cell r="T307">
            <v>4</v>
          </cell>
          <cell r="U307">
            <v>2</v>
          </cell>
          <cell r="V307">
            <v>3</v>
          </cell>
          <cell r="W307">
            <v>6</v>
          </cell>
          <cell r="X307">
            <v>2</v>
          </cell>
          <cell r="Y307">
            <v>0</v>
          </cell>
        </row>
        <row r="308">
          <cell r="C308">
            <v>21803</v>
          </cell>
          <cell r="D308" t="str">
            <v>P.S. LOS MANANTIALES</v>
          </cell>
          <cell r="E308" t="str">
            <v>I-1</v>
          </cell>
          <cell r="F308">
            <v>11</v>
          </cell>
          <cell r="G308">
            <v>11</v>
          </cell>
          <cell r="H308">
            <v>1</v>
          </cell>
          <cell r="I308">
            <v>1</v>
          </cell>
          <cell r="J308">
            <v>2</v>
          </cell>
          <cell r="K308">
            <v>12</v>
          </cell>
          <cell r="L308">
            <v>6</v>
          </cell>
          <cell r="M308">
            <v>2</v>
          </cell>
          <cell r="N308">
            <v>8</v>
          </cell>
          <cell r="O308">
            <v>4</v>
          </cell>
          <cell r="P308">
            <v>1</v>
          </cell>
          <cell r="Q308">
            <v>1</v>
          </cell>
          <cell r="R308">
            <v>1</v>
          </cell>
          <cell r="S308">
            <v>2</v>
          </cell>
          <cell r="T308">
            <v>8</v>
          </cell>
          <cell r="U308">
            <v>4</v>
          </cell>
          <cell r="V308">
            <v>3</v>
          </cell>
          <cell r="W308">
            <v>6</v>
          </cell>
          <cell r="X308">
            <v>2</v>
          </cell>
          <cell r="Y308">
            <v>0</v>
          </cell>
        </row>
        <row r="309">
          <cell r="C309">
            <v>21814</v>
          </cell>
          <cell r="D309" t="str">
            <v>P.S. CENTRO SAURENI</v>
          </cell>
          <cell r="E309" t="str">
            <v>I-1</v>
          </cell>
          <cell r="F309">
            <v>20</v>
          </cell>
          <cell r="G309">
            <v>20</v>
          </cell>
          <cell r="H309">
            <v>1</v>
          </cell>
          <cell r="I309">
            <v>2</v>
          </cell>
          <cell r="J309">
            <v>4</v>
          </cell>
          <cell r="K309">
            <v>26</v>
          </cell>
          <cell r="L309">
            <v>6.5</v>
          </cell>
          <cell r="M309">
            <v>4</v>
          </cell>
          <cell r="N309">
            <v>18</v>
          </cell>
          <cell r="O309">
            <v>4.5</v>
          </cell>
          <cell r="P309">
            <v>2</v>
          </cell>
          <cell r="Q309">
            <v>1</v>
          </cell>
          <cell r="R309">
            <v>1</v>
          </cell>
          <cell r="S309">
            <v>4</v>
          </cell>
          <cell r="T309">
            <v>18</v>
          </cell>
          <cell r="U309">
            <v>4.5</v>
          </cell>
          <cell r="V309">
            <v>6</v>
          </cell>
          <cell r="W309">
            <v>44</v>
          </cell>
          <cell r="X309">
            <v>7.333333333333333</v>
          </cell>
          <cell r="Y309">
            <v>0</v>
          </cell>
        </row>
        <row r="310">
          <cell r="C310">
            <v>440</v>
          </cell>
          <cell r="D310" t="str">
            <v>P.S. SAN JOSE DE MIRAFLORES</v>
          </cell>
          <cell r="E310" t="str">
            <v>I-2</v>
          </cell>
          <cell r="F310">
            <v>17</v>
          </cell>
          <cell r="G310">
            <v>17</v>
          </cell>
          <cell r="H310">
            <v>1</v>
          </cell>
          <cell r="I310">
            <v>2</v>
          </cell>
          <cell r="J310">
            <v>4</v>
          </cell>
          <cell r="K310">
            <v>6</v>
          </cell>
          <cell r="L310">
            <v>1.5</v>
          </cell>
          <cell r="M310">
            <v>4</v>
          </cell>
          <cell r="N310">
            <v>8</v>
          </cell>
          <cell r="O310">
            <v>2</v>
          </cell>
          <cell r="P310">
            <v>2</v>
          </cell>
          <cell r="Q310">
            <v>1</v>
          </cell>
          <cell r="R310">
            <v>1</v>
          </cell>
          <cell r="S310">
            <v>4</v>
          </cell>
          <cell r="T310">
            <v>8</v>
          </cell>
          <cell r="U310">
            <v>2</v>
          </cell>
          <cell r="V310">
            <v>6</v>
          </cell>
          <cell r="W310">
            <v>10</v>
          </cell>
          <cell r="X310">
            <v>1.6666666666666667</v>
          </cell>
          <cell r="Y310">
            <v>0</v>
          </cell>
        </row>
        <row r="311">
          <cell r="C311">
            <v>443</v>
          </cell>
          <cell r="D311" t="str">
            <v>C.S. SAN RAMON DE PANGOA</v>
          </cell>
          <cell r="E311" t="str">
            <v>I-3</v>
          </cell>
          <cell r="F311">
            <v>173</v>
          </cell>
          <cell r="G311">
            <v>172</v>
          </cell>
          <cell r="H311">
            <v>1</v>
          </cell>
          <cell r="I311">
            <v>15</v>
          </cell>
          <cell r="J311">
            <v>30</v>
          </cell>
          <cell r="K311">
            <v>141</v>
          </cell>
          <cell r="L311">
            <v>4.7</v>
          </cell>
          <cell r="M311">
            <v>30</v>
          </cell>
          <cell r="N311">
            <v>56</v>
          </cell>
          <cell r="O311">
            <v>1.8666666666666667</v>
          </cell>
          <cell r="P311">
            <v>15</v>
          </cell>
          <cell r="Q311">
            <v>10</v>
          </cell>
          <cell r="R311">
            <v>0.66666666666666663</v>
          </cell>
          <cell r="S311">
            <v>30</v>
          </cell>
          <cell r="T311">
            <v>56</v>
          </cell>
          <cell r="U311">
            <v>1.8666666666666667</v>
          </cell>
          <cell r="V311">
            <v>45</v>
          </cell>
          <cell r="W311">
            <v>196</v>
          </cell>
          <cell r="X311">
            <v>4.3555555555555552</v>
          </cell>
          <cell r="Y311" t="str">
            <v>NO</v>
          </cell>
          <cell r="Z311">
            <v>0</v>
          </cell>
        </row>
        <row r="312">
          <cell r="C312">
            <v>444</v>
          </cell>
          <cell r="D312" t="str">
            <v>P.S. CHAVINI</v>
          </cell>
          <cell r="E312" t="str">
            <v>I-1</v>
          </cell>
          <cell r="F312">
            <v>26</v>
          </cell>
          <cell r="G312">
            <v>26</v>
          </cell>
          <cell r="H312">
            <v>1</v>
          </cell>
          <cell r="I312">
            <v>3</v>
          </cell>
          <cell r="J312">
            <v>6</v>
          </cell>
          <cell r="K312">
            <v>21</v>
          </cell>
          <cell r="L312">
            <v>3.5</v>
          </cell>
          <cell r="M312">
            <v>6</v>
          </cell>
          <cell r="N312">
            <v>15</v>
          </cell>
          <cell r="O312">
            <v>2.5</v>
          </cell>
          <cell r="P312">
            <v>3</v>
          </cell>
          <cell r="Q312">
            <v>2</v>
          </cell>
          <cell r="R312">
            <v>1</v>
          </cell>
          <cell r="S312">
            <v>6</v>
          </cell>
          <cell r="T312">
            <v>15</v>
          </cell>
          <cell r="U312">
            <v>2.5</v>
          </cell>
          <cell r="V312">
            <v>9</v>
          </cell>
          <cell r="W312">
            <v>15</v>
          </cell>
          <cell r="X312">
            <v>1.6666666666666667</v>
          </cell>
          <cell r="Y312">
            <v>0</v>
          </cell>
        </row>
        <row r="313">
          <cell r="C313">
            <v>447</v>
          </cell>
          <cell r="D313" t="str">
            <v>P.S. VILLA MARIA</v>
          </cell>
          <cell r="E313" t="str">
            <v>I-2</v>
          </cell>
          <cell r="F313">
            <v>23</v>
          </cell>
          <cell r="G313">
            <v>22</v>
          </cell>
          <cell r="H313">
            <v>1</v>
          </cell>
          <cell r="I313">
            <v>2</v>
          </cell>
          <cell r="J313">
            <v>4</v>
          </cell>
          <cell r="K313">
            <v>19</v>
          </cell>
          <cell r="L313">
            <v>4.75</v>
          </cell>
          <cell r="M313">
            <v>4</v>
          </cell>
          <cell r="N313">
            <v>15</v>
          </cell>
          <cell r="O313">
            <v>3.75</v>
          </cell>
          <cell r="P313">
            <v>2</v>
          </cell>
          <cell r="Q313">
            <v>1</v>
          </cell>
          <cell r="R313">
            <v>1</v>
          </cell>
          <cell r="S313">
            <v>4</v>
          </cell>
          <cell r="T313">
            <v>15</v>
          </cell>
          <cell r="U313">
            <v>3.75</v>
          </cell>
          <cell r="V313">
            <v>6</v>
          </cell>
          <cell r="W313">
            <v>35</v>
          </cell>
          <cell r="X313">
            <v>5.833333333333333</v>
          </cell>
          <cell r="Y313">
            <v>0</v>
          </cell>
        </row>
        <row r="314">
          <cell r="C314">
            <v>450</v>
          </cell>
          <cell r="D314" t="str">
            <v>P.S. ALTO KIATARI</v>
          </cell>
          <cell r="E314" t="str">
            <v>I-1</v>
          </cell>
          <cell r="F314">
            <v>21</v>
          </cell>
          <cell r="G314">
            <v>21</v>
          </cell>
          <cell r="H314">
            <v>1</v>
          </cell>
          <cell r="I314">
            <v>2</v>
          </cell>
          <cell r="J314">
            <v>4</v>
          </cell>
          <cell r="K314">
            <v>10</v>
          </cell>
          <cell r="L314">
            <v>2.5</v>
          </cell>
          <cell r="M314">
            <v>4</v>
          </cell>
          <cell r="N314">
            <v>4</v>
          </cell>
          <cell r="O314">
            <v>1</v>
          </cell>
          <cell r="P314">
            <v>2</v>
          </cell>
          <cell r="Q314">
            <v>0</v>
          </cell>
          <cell r="R314">
            <v>1</v>
          </cell>
          <cell r="S314">
            <v>4</v>
          </cell>
          <cell r="T314">
            <v>4</v>
          </cell>
          <cell r="U314">
            <v>1</v>
          </cell>
          <cell r="V314">
            <v>6</v>
          </cell>
          <cell r="W314">
            <v>1</v>
          </cell>
          <cell r="X314">
            <v>0.16666666666666666</v>
          </cell>
          <cell r="Y314" t="str">
            <v>NO</v>
          </cell>
          <cell r="Z314">
            <v>0</v>
          </cell>
        </row>
        <row r="315">
          <cell r="C315">
            <v>453</v>
          </cell>
          <cell r="D315" t="str">
            <v>P.S. UNION CHAVINI</v>
          </cell>
          <cell r="E315" t="str">
            <v>I-1</v>
          </cell>
          <cell r="F315">
            <v>17</v>
          </cell>
          <cell r="G315">
            <v>17</v>
          </cell>
          <cell r="H315">
            <v>1</v>
          </cell>
          <cell r="I315">
            <v>2</v>
          </cell>
          <cell r="J315">
            <v>4</v>
          </cell>
          <cell r="K315">
            <v>9</v>
          </cell>
          <cell r="L315">
            <v>2.25</v>
          </cell>
          <cell r="M315">
            <v>4</v>
          </cell>
          <cell r="N315">
            <v>10</v>
          </cell>
          <cell r="O315">
            <v>2.5</v>
          </cell>
          <cell r="P315">
            <v>2</v>
          </cell>
          <cell r="Q315">
            <v>1</v>
          </cell>
          <cell r="R315">
            <v>1</v>
          </cell>
          <cell r="S315">
            <v>4</v>
          </cell>
          <cell r="T315">
            <v>10</v>
          </cell>
          <cell r="U315">
            <v>2.5</v>
          </cell>
          <cell r="V315">
            <v>6</v>
          </cell>
          <cell r="W315">
            <v>11</v>
          </cell>
          <cell r="X315">
            <v>1.8333333333333333</v>
          </cell>
          <cell r="Y315">
            <v>0</v>
          </cell>
        </row>
        <row r="316">
          <cell r="C316">
            <v>456</v>
          </cell>
          <cell r="D316" t="str">
            <v>P.S. SANTA ROSA ALTO KIATARI</v>
          </cell>
          <cell r="E316" t="str">
            <v>I-1</v>
          </cell>
          <cell r="F316">
            <v>5</v>
          </cell>
          <cell r="G316">
            <v>5</v>
          </cell>
          <cell r="H316">
            <v>1</v>
          </cell>
          <cell r="I316">
            <v>1</v>
          </cell>
          <cell r="J316">
            <v>2</v>
          </cell>
          <cell r="K316">
            <v>7</v>
          </cell>
          <cell r="L316">
            <v>3.5</v>
          </cell>
          <cell r="M316">
            <v>2</v>
          </cell>
          <cell r="N316">
            <v>8</v>
          </cell>
          <cell r="O316">
            <v>4</v>
          </cell>
          <cell r="P316">
            <v>1</v>
          </cell>
          <cell r="Q316">
            <v>2</v>
          </cell>
          <cell r="R316">
            <v>2</v>
          </cell>
          <cell r="S316">
            <v>2</v>
          </cell>
          <cell r="T316">
            <v>8</v>
          </cell>
          <cell r="U316">
            <v>4</v>
          </cell>
          <cell r="V316">
            <v>3</v>
          </cell>
          <cell r="W316">
            <v>5</v>
          </cell>
          <cell r="X316">
            <v>1.6666666666666667</v>
          </cell>
          <cell r="Y316">
            <v>0</v>
          </cell>
        </row>
        <row r="317">
          <cell r="C317">
            <v>458</v>
          </cell>
          <cell r="D317" t="str">
            <v>P.S. VILCABAMBA</v>
          </cell>
          <cell r="E317" t="str">
            <v>I-1</v>
          </cell>
          <cell r="F317">
            <v>9</v>
          </cell>
          <cell r="G317">
            <v>9</v>
          </cell>
          <cell r="H317">
            <v>1</v>
          </cell>
          <cell r="I317">
            <v>1</v>
          </cell>
          <cell r="J317">
            <v>2</v>
          </cell>
          <cell r="K317">
            <v>3</v>
          </cell>
          <cell r="L317">
            <v>1.5</v>
          </cell>
          <cell r="M317">
            <v>2</v>
          </cell>
          <cell r="N317">
            <v>6</v>
          </cell>
          <cell r="O317">
            <v>3</v>
          </cell>
          <cell r="P317">
            <v>1</v>
          </cell>
          <cell r="Q317">
            <v>2</v>
          </cell>
          <cell r="R317">
            <v>2</v>
          </cell>
          <cell r="S317">
            <v>2</v>
          </cell>
          <cell r="T317">
            <v>6</v>
          </cell>
          <cell r="U317">
            <v>3</v>
          </cell>
          <cell r="V317">
            <v>3</v>
          </cell>
          <cell r="W317">
            <v>7</v>
          </cell>
          <cell r="X317">
            <v>2.3333333333333335</v>
          </cell>
          <cell r="Y317">
            <v>0</v>
          </cell>
        </row>
        <row r="318">
          <cell r="C318">
            <v>337</v>
          </cell>
          <cell r="D318" t="str">
            <v>P.S. MIRISHARO</v>
          </cell>
          <cell r="E318" t="str">
            <v>I-1</v>
          </cell>
          <cell r="F318">
            <v>23</v>
          </cell>
          <cell r="G318">
            <v>23</v>
          </cell>
          <cell r="H318">
            <v>1</v>
          </cell>
          <cell r="I318">
            <v>2</v>
          </cell>
          <cell r="J318">
            <v>4</v>
          </cell>
          <cell r="K318">
            <v>12</v>
          </cell>
          <cell r="L318">
            <v>3</v>
          </cell>
          <cell r="M318">
            <v>4</v>
          </cell>
          <cell r="N318">
            <v>18</v>
          </cell>
          <cell r="O318">
            <v>4.5</v>
          </cell>
          <cell r="P318">
            <v>2</v>
          </cell>
          <cell r="Q318">
            <v>1</v>
          </cell>
          <cell r="R318">
            <v>1</v>
          </cell>
          <cell r="S318">
            <v>4</v>
          </cell>
          <cell r="T318">
            <v>18</v>
          </cell>
          <cell r="U318">
            <v>4.5</v>
          </cell>
          <cell r="V318">
            <v>6</v>
          </cell>
          <cell r="W318">
            <v>24</v>
          </cell>
          <cell r="X318">
            <v>4</v>
          </cell>
          <cell r="Y318">
            <v>0</v>
          </cell>
        </row>
        <row r="319">
          <cell r="C319">
            <v>338</v>
          </cell>
          <cell r="D319" t="str">
            <v>P.S. SAN CRISTOBAL</v>
          </cell>
          <cell r="E319" t="str">
            <v>I-1</v>
          </cell>
          <cell r="F319">
            <v>7</v>
          </cell>
          <cell r="G319">
            <v>7</v>
          </cell>
          <cell r="H319">
            <v>1</v>
          </cell>
          <cell r="I319">
            <v>1</v>
          </cell>
          <cell r="J319">
            <v>2</v>
          </cell>
          <cell r="K319">
            <v>7</v>
          </cell>
          <cell r="L319">
            <v>3.5</v>
          </cell>
          <cell r="M319">
            <v>2</v>
          </cell>
          <cell r="N319">
            <v>6</v>
          </cell>
          <cell r="O319">
            <v>3</v>
          </cell>
          <cell r="P319">
            <v>1</v>
          </cell>
          <cell r="Q319">
            <v>1</v>
          </cell>
          <cell r="R319">
            <v>1</v>
          </cell>
          <cell r="S319">
            <v>2</v>
          </cell>
          <cell r="T319">
            <v>6</v>
          </cell>
          <cell r="U319">
            <v>3</v>
          </cell>
          <cell r="V319">
            <v>3</v>
          </cell>
          <cell r="W319">
            <v>13</v>
          </cell>
          <cell r="X319">
            <v>4.333333333333333</v>
          </cell>
          <cell r="Y319">
            <v>0</v>
          </cell>
        </row>
        <row r="320">
          <cell r="C320">
            <v>339</v>
          </cell>
          <cell r="D320" t="str">
            <v>P.S. SAN ANTONIO ALTO PICHANAKI</v>
          </cell>
          <cell r="E320" t="str">
            <v>I-1</v>
          </cell>
          <cell r="F320">
            <v>24</v>
          </cell>
          <cell r="G320">
            <v>24</v>
          </cell>
          <cell r="H320">
            <v>1</v>
          </cell>
          <cell r="I320">
            <v>2</v>
          </cell>
          <cell r="J320">
            <v>4</v>
          </cell>
          <cell r="K320">
            <v>13</v>
          </cell>
          <cell r="L320">
            <v>3.25</v>
          </cell>
          <cell r="M320">
            <v>4</v>
          </cell>
          <cell r="N320">
            <v>13</v>
          </cell>
          <cell r="O320">
            <v>3.25</v>
          </cell>
          <cell r="P320">
            <v>2</v>
          </cell>
          <cell r="Q320">
            <v>1</v>
          </cell>
          <cell r="R320">
            <v>1</v>
          </cell>
          <cell r="S320">
            <v>4</v>
          </cell>
          <cell r="T320">
            <v>13</v>
          </cell>
          <cell r="U320">
            <v>3.25</v>
          </cell>
          <cell r="V320">
            <v>6</v>
          </cell>
          <cell r="W320">
            <v>16</v>
          </cell>
          <cell r="X320">
            <v>2.6666666666666665</v>
          </cell>
          <cell r="Y320">
            <v>0</v>
          </cell>
        </row>
        <row r="321">
          <cell r="C321">
            <v>340</v>
          </cell>
          <cell r="D321" t="str">
            <v>HOSP HOSPITAL DE APOYO PICHANAKI</v>
          </cell>
          <cell r="E321" t="str">
            <v>II-1</v>
          </cell>
          <cell r="F321">
            <v>572</v>
          </cell>
          <cell r="G321">
            <v>561</v>
          </cell>
          <cell r="H321">
            <v>1</v>
          </cell>
          <cell r="I321">
            <v>48</v>
          </cell>
          <cell r="J321">
            <v>96</v>
          </cell>
          <cell r="K321">
            <v>320</v>
          </cell>
          <cell r="L321">
            <v>3.3333333333333335</v>
          </cell>
          <cell r="M321">
            <v>96</v>
          </cell>
          <cell r="N321">
            <v>294</v>
          </cell>
          <cell r="O321">
            <v>3.0625</v>
          </cell>
          <cell r="P321">
            <v>48</v>
          </cell>
          <cell r="Q321">
            <v>33</v>
          </cell>
          <cell r="R321">
            <v>1</v>
          </cell>
          <cell r="S321">
            <v>96</v>
          </cell>
          <cell r="T321">
            <v>294</v>
          </cell>
          <cell r="U321">
            <v>3.0625</v>
          </cell>
          <cell r="V321">
            <v>144</v>
          </cell>
          <cell r="W321">
            <v>414</v>
          </cell>
          <cell r="X321">
            <v>2.875</v>
          </cell>
          <cell r="Y321">
            <v>0</v>
          </cell>
        </row>
        <row r="322">
          <cell r="C322">
            <v>341</v>
          </cell>
          <cell r="D322" t="str">
            <v>P.S. IMPITATO CASCADA</v>
          </cell>
          <cell r="E322" t="str">
            <v>I-1</v>
          </cell>
          <cell r="F322">
            <v>30</v>
          </cell>
          <cell r="G322">
            <v>30</v>
          </cell>
          <cell r="H322">
            <v>1</v>
          </cell>
          <cell r="I322">
            <v>3</v>
          </cell>
          <cell r="J322">
            <v>6</v>
          </cell>
          <cell r="K322">
            <v>22</v>
          </cell>
          <cell r="L322">
            <v>3.6666666666666665</v>
          </cell>
          <cell r="M322">
            <v>6</v>
          </cell>
          <cell r="N322">
            <v>19</v>
          </cell>
          <cell r="O322">
            <v>3.1666666666666665</v>
          </cell>
          <cell r="P322">
            <v>3</v>
          </cell>
          <cell r="Q322">
            <v>1</v>
          </cell>
          <cell r="R322">
            <v>1</v>
          </cell>
          <cell r="S322">
            <v>6</v>
          </cell>
          <cell r="T322">
            <v>19</v>
          </cell>
          <cell r="U322">
            <v>3.1666666666666665</v>
          </cell>
          <cell r="V322">
            <v>9</v>
          </cell>
          <cell r="W322">
            <v>29</v>
          </cell>
          <cell r="X322">
            <v>3.2222222222222223</v>
          </cell>
          <cell r="Y322">
            <v>0</v>
          </cell>
        </row>
        <row r="323">
          <cell r="C323">
            <v>342</v>
          </cell>
          <cell r="D323" t="str">
            <v>P.S. PRIMAVERA</v>
          </cell>
          <cell r="E323" t="str">
            <v>I-1</v>
          </cell>
          <cell r="F323">
            <v>19</v>
          </cell>
          <cell r="G323">
            <v>19</v>
          </cell>
          <cell r="H323">
            <v>1</v>
          </cell>
          <cell r="I323">
            <v>2</v>
          </cell>
          <cell r="J323">
            <v>4</v>
          </cell>
          <cell r="K323">
            <v>16</v>
          </cell>
          <cell r="L323">
            <v>4</v>
          </cell>
          <cell r="M323">
            <v>4</v>
          </cell>
          <cell r="N323">
            <v>13</v>
          </cell>
          <cell r="O323">
            <v>3.25</v>
          </cell>
          <cell r="P323">
            <v>2</v>
          </cell>
          <cell r="Q323">
            <v>1</v>
          </cell>
          <cell r="R323">
            <v>1</v>
          </cell>
          <cell r="S323">
            <v>4</v>
          </cell>
          <cell r="T323">
            <v>13</v>
          </cell>
          <cell r="U323">
            <v>3.25</v>
          </cell>
          <cell r="V323">
            <v>6</v>
          </cell>
          <cell r="W323">
            <v>20</v>
          </cell>
          <cell r="X323">
            <v>3.3333333333333335</v>
          </cell>
          <cell r="Y323">
            <v>0</v>
          </cell>
        </row>
        <row r="324">
          <cell r="C324">
            <v>343</v>
          </cell>
          <cell r="D324" t="str">
            <v>C.S. CENTRO CUYANI</v>
          </cell>
          <cell r="E324" t="str">
            <v>I-3</v>
          </cell>
          <cell r="F324">
            <v>23</v>
          </cell>
          <cell r="G324">
            <v>23</v>
          </cell>
          <cell r="H324">
            <v>1</v>
          </cell>
          <cell r="I324">
            <v>2</v>
          </cell>
          <cell r="J324">
            <v>4</v>
          </cell>
          <cell r="K324">
            <v>13</v>
          </cell>
          <cell r="L324">
            <v>3.25</v>
          </cell>
          <cell r="M324">
            <v>4</v>
          </cell>
          <cell r="N324">
            <v>13</v>
          </cell>
          <cell r="O324">
            <v>3.25</v>
          </cell>
          <cell r="P324">
            <v>2</v>
          </cell>
          <cell r="Q324">
            <v>1</v>
          </cell>
          <cell r="R324">
            <v>1</v>
          </cell>
          <cell r="S324">
            <v>4</v>
          </cell>
          <cell r="T324">
            <v>13</v>
          </cell>
          <cell r="U324">
            <v>3.25</v>
          </cell>
          <cell r="V324">
            <v>6</v>
          </cell>
          <cell r="W324">
            <v>21</v>
          </cell>
          <cell r="X324">
            <v>3.5</v>
          </cell>
          <cell r="Y324">
            <v>0</v>
          </cell>
        </row>
        <row r="325">
          <cell r="C325">
            <v>344</v>
          </cell>
          <cell r="D325" t="str">
            <v>C.S. LAS PALMAS</v>
          </cell>
          <cell r="E325" t="str">
            <v>I-3</v>
          </cell>
          <cell r="F325">
            <v>42</v>
          </cell>
          <cell r="G325">
            <v>42</v>
          </cell>
          <cell r="H325">
            <v>1</v>
          </cell>
          <cell r="I325">
            <v>4</v>
          </cell>
          <cell r="J325">
            <v>8</v>
          </cell>
          <cell r="K325">
            <v>36</v>
          </cell>
          <cell r="L325">
            <v>4.5</v>
          </cell>
          <cell r="M325">
            <v>8</v>
          </cell>
          <cell r="N325">
            <v>30</v>
          </cell>
          <cell r="O325">
            <v>3.75</v>
          </cell>
          <cell r="P325">
            <v>4</v>
          </cell>
          <cell r="Q325">
            <v>0</v>
          </cell>
          <cell r="R325">
            <v>1</v>
          </cell>
          <cell r="S325">
            <v>8</v>
          </cell>
          <cell r="T325">
            <v>30</v>
          </cell>
          <cell r="U325">
            <v>3.75</v>
          </cell>
          <cell r="V325">
            <v>12</v>
          </cell>
          <cell r="W325">
            <v>47</v>
          </cell>
          <cell r="X325">
            <v>3.9166666666666665</v>
          </cell>
          <cell r="Y325">
            <v>0</v>
          </cell>
        </row>
        <row r="326">
          <cell r="C326">
            <v>345</v>
          </cell>
          <cell r="D326" t="str">
            <v>P.S. PAMPA CAMONA</v>
          </cell>
          <cell r="E326" t="str">
            <v>I-2</v>
          </cell>
          <cell r="F326">
            <v>20</v>
          </cell>
          <cell r="G326">
            <v>20</v>
          </cell>
          <cell r="H326">
            <v>1</v>
          </cell>
          <cell r="I326">
            <v>2</v>
          </cell>
          <cell r="J326">
            <v>4</v>
          </cell>
          <cell r="K326">
            <v>14</v>
          </cell>
          <cell r="L326">
            <v>3.5</v>
          </cell>
          <cell r="M326">
            <v>4</v>
          </cell>
          <cell r="N326">
            <v>14</v>
          </cell>
          <cell r="O326">
            <v>3.5</v>
          </cell>
          <cell r="P326">
            <v>2</v>
          </cell>
          <cell r="Q326">
            <v>2</v>
          </cell>
          <cell r="R326">
            <v>1</v>
          </cell>
          <cell r="S326">
            <v>4</v>
          </cell>
          <cell r="T326">
            <v>14</v>
          </cell>
          <cell r="U326">
            <v>3.5</v>
          </cell>
          <cell r="V326">
            <v>6</v>
          </cell>
          <cell r="W326">
            <v>21</v>
          </cell>
          <cell r="X326">
            <v>3.5</v>
          </cell>
          <cell r="Y326">
            <v>0</v>
          </cell>
        </row>
        <row r="327">
          <cell r="C327">
            <v>346</v>
          </cell>
          <cell r="D327" t="str">
            <v>P.S. HUANTININI</v>
          </cell>
          <cell r="E327" t="str">
            <v>I-1</v>
          </cell>
          <cell r="F327">
            <v>9</v>
          </cell>
          <cell r="G327">
            <v>9</v>
          </cell>
          <cell r="H327">
            <v>1</v>
          </cell>
          <cell r="I327">
            <v>1</v>
          </cell>
          <cell r="J327">
            <v>2</v>
          </cell>
          <cell r="K327">
            <v>5</v>
          </cell>
          <cell r="L327">
            <v>2.5</v>
          </cell>
          <cell r="M327">
            <v>2</v>
          </cell>
          <cell r="N327">
            <v>4</v>
          </cell>
          <cell r="O327">
            <v>2</v>
          </cell>
          <cell r="P327">
            <v>1</v>
          </cell>
          <cell r="Q327">
            <v>1</v>
          </cell>
          <cell r="R327">
            <v>1</v>
          </cell>
          <cell r="S327">
            <v>2</v>
          </cell>
          <cell r="T327">
            <v>4</v>
          </cell>
          <cell r="U327">
            <v>2</v>
          </cell>
          <cell r="V327">
            <v>3</v>
          </cell>
          <cell r="W327">
            <v>8</v>
          </cell>
          <cell r="X327">
            <v>2.6666666666666665</v>
          </cell>
          <cell r="Y327">
            <v>0</v>
          </cell>
        </row>
        <row r="328">
          <cell r="C328">
            <v>347</v>
          </cell>
          <cell r="D328" t="str">
            <v>P.S. CONDADO PICHIKIARI</v>
          </cell>
          <cell r="E328" t="str">
            <v>I-1</v>
          </cell>
          <cell r="F328">
            <v>20</v>
          </cell>
          <cell r="G328">
            <v>20</v>
          </cell>
          <cell r="H328">
            <v>1</v>
          </cell>
          <cell r="I328">
            <v>2</v>
          </cell>
          <cell r="J328">
            <v>4</v>
          </cell>
          <cell r="K328">
            <v>17</v>
          </cell>
          <cell r="L328">
            <v>4.25</v>
          </cell>
          <cell r="M328">
            <v>4</v>
          </cell>
          <cell r="N328">
            <v>15</v>
          </cell>
          <cell r="O328">
            <v>3.75</v>
          </cell>
          <cell r="P328">
            <v>2</v>
          </cell>
          <cell r="Q328">
            <v>1</v>
          </cell>
          <cell r="R328">
            <v>1</v>
          </cell>
          <cell r="S328">
            <v>4</v>
          </cell>
          <cell r="T328">
            <v>15</v>
          </cell>
          <cell r="U328">
            <v>3.75</v>
          </cell>
          <cell r="V328">
            <v>6</v>
          </cell>
          <cell r="W328">
            <v>22</v>
          </cell>
          <cell r="X328">
            <v>3.6666666666666665</v>
          </cell>
          <cell r="Y328">
            <v>0</v>
          </cell>
        </row>
        <row r="329">
          <cell r="C329">
            <v>348</v>
          </cell>
          <cell r="D329" t="str">
            <v>P.S. SAN JUAN CENTRO AUTIKI</v>
          </cell>
          <cell r="E329" t="str">
            <v>I-1</v>
          </cell>
          <cell r="F329">
            <v>29</v>
          </cell>
          <cell r="G329">
            <v>29</v>
          </cell>
          <cell r="H329">
            <v>1</v>
          </cell>
          <cell r="I329">
            <v>3</v>
          </cell>
          <cell r="J329">
            <v>6</v>
          </cell>
          <cell r="K329">
            <v>19</v>
          </cell>
          <cell r="L329">
            <v>3.1666666666666665</v>
          </cell>
          <cell r="M329">
            <v>6</v>
          </cell>
          <cell r="N329">
            <v>20</v>
          </cell>
          <cell r="O329">
            <v>3.3333333333333335</v>
          </cell>
          <cell r="P329">
            <v>3</v>
          </cell>
          <cell r="Q329">
            <v>1</v>
          </cell>
          <cell r="R329">
            <v>1</v>
          </cell>
          <cell r="S329">
            <v>6</v>
          </cell>
          <cell r="T329">
            <v>20</v>
          </cell>
          <cell r="U329">
            <v>3.3333333333333335</v>
          </cell>
          <cell r="V329">
            <v>9</v>
          </cell>
          <cell r="W329">
            <v>30</v>
          </cell>
          <cell r="X329">
            <v>3.3333333333333335</v>
          </cell>
          <cell r="Y329">
            <v>0</v>
          </cell>
        </row>
        <row r="330">
          <cell r="C330">
            <v>349</v>
          </cell>
          <cell r="D330" t="str">
            <v>P.S. BELEN ANAPIARI</v>
          </cell>
          <cell r="E330" t="str">
            <v>I-1</v>
          </cell>
          <cell r="F330">
            <v>22</v>
          </cell>
          <cell r="G330">
            <v>22</v>
          </cell>
          <cell r="H330">
            <v>1</v>
          </cell>
          <cell r="I330">
            <v>2</v>
          </cell>
          <cell r="J330">
            <v>4</v>
          </cell>
          <cell r="K330">
            <v>17</v>
          </cell>
          <cell r="L330">
            <v>4.25</v>
          </cell>
          <cell r="M330">
            <v>4</v>
          </cell>
          <cell r="N330">
            <v>16</v>
          </cell>
          <cell r="O330">
            <v>4</v>
          </cell>
          <cell r="P330">
            <v>2</v>
          </cell>
          <cell r="Q330">
            <v>2</v>
          </cell>
          <cell r="R330">
            <v>1</v>
          </cell>
          <cell r="S330">
            <v>4</v>
          </cell>
          <cell r="T330">
            <v>16</v>
          </cell>
          <cell r="U330">
            <v>4</v>
          </cell>
          <cell r="V330">
            <v>6</v>
          </cell>
          <cell r="W330">
            <v>23</v>
          </cell>
          <cell r="X330">
            <v>3.8333333333333335</v>
          </cell>
          <cell r="Y330">
            <v>0</v>
          </cell>
        </row>
        <row r="331">
          <cell r="C331">
            <v>350</v>
          </cell>
          <cell r="D331" t="str">
            <v>P.S. VALLE HERMOSO</v>
          </cell>
          <cell r="E331" t="str">
            <v>I-2</v>
          </cell>
          <cell r="F331">
            <v>12</v>
          </cell>
          <cell r="G331">
            <v>12</v>
          </cell>
          <cell r="H331">
            <v>1</v>
          </cell>
          <cell r="I331">
            <v>1</v>
          </cell>
          <cell r="J331">
            <v>2</v>
          </cell>
          <cell r="K331">
            <v>7</v>
          </cell>
          <cell r="L331">
            <v>3.5</v>
          </cell>
          <cell r="M331">
            <v>2</v>
          </cell>
          <cell r="N331">
            <v>7</v>
          </cell>
          <cell r="O331">
            <v>3.5</v>
          </cell>
          <cell r="P331">
            <v>1</v>
          </cell>
          <cell r="Q331">
            <v>1</v>
          </cell>
          <cell r="R331">
            <v>1</v>
          </cell>
          <cell r="S331">
            <v>2</v>
          </cell>
          <cell r="T331">
            <v>7</v>
          </cell>
          <cell r="U331">
            <v>3.5</v>
          </cell>
          <cell r="V331">
            <v>3</v>
          </cell>
          <cell r="W331">
            <v>10</v>
          </cell>
          <cell r="X331">
            <v>3.3333333333333335</v>
          </cell>
          <cell r="Y331">
            <v>0</v>
          </cell>
        </row>
        <row r="332">
          <cell r="C332">
            <v>351</v>
          </cell>
          <cell r="D332" t="str">
            <v>C.S. HUACHIRIKI</v>
          </cell>
          <cell r="E332" t="str">
            <v>I-3</v>
          </cell>
          <cell r="F332">
            <v>14</v>
          </cell>
          <cell r="G332">
            <v>14</v>
          </cell>
          <cell r="H332">
            <v>1</v>
          </cell>
          <cell r="I332">
            <v>2</v>
          </cell>
          <cell r="J332">
            <v>4</v>
          </cell>
          <cell r="K332">
            <v>16</v>
          </cell>
          <cell r="L332">
            <v>4</v>
          </cell>
          <cell r="M332">
            <v>4</v>
          </cell>
          <cell r="N332">
            <v>14</v>
          </cell>
          <cell r="O332">
            <v>3.5</v>
          </cell>
          <cell r="P332">
            <v>2</v>
          </cell>
          <cell r="Q332">
            <v>1</v>
          </cell>
          <cell r="R332">
            <v>1</v>
          </cell>
          <cell r="S332">
            <v>4</v>
          </cell>
          <cell r="T332">
            <v>14</v>
          </cell>
          <cell r="U332">
            <v>3.5</v>
          </cell>
          <cell r="V332">
            <v>6</v>
          </cell>
          <cell r="W332">
            <v>21</v>
          </cell>
          <cell r="X332">
            <v>3.5</v>
          </cell>
          <cell r="Y332">
            <v>0</v>
          </cell>
        </row>
        <row r="333">
          <cell r="C333">
            <v>352</v>
          </cell>
          <cell r="D333" t="str">
            <v>P.S. UNION SHIMASHIRO</v>
          </cell>
          <cell r="E333" t="str">
            <v>I-1</v>
          </cell>
          <cell r="F333">
            <v>17</v>
          </cell>
          <cell r="G333">
            <v>17</v>
          </cell>
          <cell r="H333">
            <v>1</v>
          </cell>
          <cell r="I333">
            <v>2</v>
          </cell>
          <cell r="J333">
            <v>4</v>
          </cell>
          <cell r="K333">
            <v>14</v>
          </cell>
          <cell r="L333">
            <v>3.5</v>
          </cell>
          <cell r="M333">
            <v>4</v>
          </cell>
          <cell r="N333">
            <v>14</v>
          </cell>
          <cell r="O333">
            <v>3.5</v>
          </cell>
          <cell r="P333">
            <v>2</v>
          </cell>
          <cell r="Q333">
            <v>1</v>
          </cell>
          <cell r="R333">
            <v>1</v>
          </cell>
          <cell r="S333">
            <v>4</v>
          </cell>
          <cell r="T333">
            <v>14</v>
          </cell>
          <cell r="U333">
            <v>3.5</v>
          </cell>
          <cell r="V333">
            <v>6</v>
          </cell>
          <cell r="W333">
            <v>21</v>
          </cell>
          <cell r="X333">
            <v>3.5</v>
          </cell>
          <cell r="Y333">
            <v>0</v>
          </cell>
        </row>
        <row r="334">
          <cell r="C334">
            <v>353</v>
          </cell>
          <cell r="D334" t="str">
            <v>P.S. ANDRES AVELINO CACERES</v>
          </cell>
          <cell r="E334" t="str">
            <v>I-1</v>
          </cell>
          <cell r="F334">
            <v>5</v>
          </cell>
          <cell r="G334">
            <v>5</v>
          </cell>
          <cell r="H334">
            <v>1</v>
          </cell>
          <cell r="I334">
            <v>1</v>
          </cell>
          <cell r="J334">
            <v>2</v>
          </cell>
          <cell r="K334">
            <v>8</v>
          </cell>
          <cell r="L334">
            <v>4</v>
          </cell>
          <cell r="M334">
            <v>2</v>
          </cell>
          <cell r="N334">
            <v>7</v>
          </cell>
          <cell r="O334">
            <v>3.5</v>
          </cell>
          <cell r="P334">
            <v>1</v>
          </cell>
          <cell r="Q334">
            <v>1</v>
          </cell>
          <cell r="R334">
            <v>1</v>
          </cell>
          <cell r="S334">
            <v>2</v>
          </cell>
          <cell r="T334">
            <v>7</v>
          </cell>
          <cell r="U334">
            <v>3.5</v>
          </cell>
          <cell r="V334">
            <v>3</v>
          </cell>
          <cell r="W334">
            <v>10</v>
          </cell>
          <cell r="X334">
            <v>3.3333333333333335</v>
          </cell>
          <cell r="Y334">
            <v>0</v>
          </cell>
        </row>
        <row r="335">
          <cell r="C335">
            <v>6711</v>
          </cell>
          <cell r="D335" t="str">
            <v>P.S. SAN FCO CENTRO KUVIRIANI</v>
          </cell>
          <cell r="E335" t="str">
            <v>I-1</v>
          </cell>
          <cell r="F335">
            <v>23</v>
          </cell>
          <cell r="G335">
            <v>23</v>
          </cell>
          <cell r="H335">
            <v>1</v>
          </cell>
          <cell r="I335">
            <v>2</v>
          </cell>
          <cell r="J335">
            <v>4</v>
          </cell>
          <cell r="K335">
            <v>16</v>
          </cell>
          <cell r="L335">
            <v>4</v>
          </cell>
          <cell r="M335">
            <v>4</v>
          </cell>
          <cell r="N335">
            <v>15</v>
          </cell>
          <cell r="O335">
            <v>3.75</v>
          </cell>
          <cell r="P335">
            <v>2</v>
          </cell>
          <cell r="Q335">
            <v>1</v>
          </cell>
          <cell r="R335">
            <v>1</v>
          </cell>
          <cell r="S335">
            <v>4</v>
          </cell>
          <cell r="T335">
            <v>15</v>
          </cell>
          <cell r="U335">
            <v>3.75</v>
          </cell>
          <cell r="V335">
            <v>6</v>
          </cell>
          <cell r="W335">
            <v>22</v>
          </cell>
          <cell r="X335">
            <v>3.6666666666666665</v>
          </cell>
          <cell r="Y335">
            <v>0</v>
          </cell>
        </row>
        <row r="336">
          <cell r="C336">
            <v>6712</v>
          </cell>
          <cell r="D336" t="str">
            <v>P.S. BARINETTI REAL</v>
          </cell>
          <cell r="E336" t="str">
            <v>I-1</v>
          </cell>
          <cell r="F336">
            <v>8</v>
          </cell>
          <cell r="G336">
            <v>8</v>
          </cell>
          <cell r="H336">
            <v>1</v>
          </cell>
          <cell r="I336">
            <v>1</v>
          </cell>
          <cell r="J336">
            <v>2</v>
          </cell>
          <cell r="K336">
            <v>8</v>
          </cell>
          <cell r="L336">
            <v>4</v>
          </cell>
          <cell r="M336">
            <v>2</v>
          </cell>
          <cell r="N336">
            <v>8</v>
          </cell>
          <cell r="O336">
            <v>4</v>
          </cell>
          <cell r="P336">
            <v>1</v>
          </cell>
          <cell r="Q336">
            <v>2</v>
          </cell>
          <cell r="R336">
            <v>2</v>
          </cell>
          <cell r="S336">
            <v>2</v>
          </cell>
          <cell r="T336">
            <v>8</v>
          </cell>
          <cell r="U336">
            <v>4</v>
          </cell>
          <cell r="V336">
            <v>3</v>
          </cell>
          <cell r="W336">
            <v>11</v>
          </cell>
          <cell r="X336">
            <v>3.6666666666666665</v>
          </cell>
          <cell r="Y336">
            <v>0</v>
          </cell>
        </row>
        <row r="337">
          <cell r="C337">
            <v>6716</v>
          </cell>
          <cell r="D337" t="str">
            <v>C.S. CIUDAD SATELITE</v>
          </cell>
          <cell r="E337" t="str">
            <v>I-3</v>
          </cell>
          <cell r="F337">
            <v>269</v>
          </cell>
          <cell r="G337">
            <v>266</v>
          </cell>
          <cell r="H337">
            <v>1</v>
          </cell>
          <cell r="I337">
            <v>23</v>
          </cell>
          <cell r="J337">
            <v>46</v>
          </cell>
          <cell r="K337">
            <v>189</v>
          </cell>
          <cell r="L337">
            <v>4.1086956521739131</v>
          </cell>
          <cell r="M337">
            <v>46</v>
          </cell>
          <cell r="N337">
            <v>154</v>
          </cell>
          <cell r="O337">
            <v>3.347826086956522</v>
          </cell>
          <cell r="P337">
            <v>23</v>
          </cell>
          <cell r="Q337">
            <v>7</v>
          </cell>
          <cell r="R337">
            <v>1</v>
          </cell>
          <cell r="S337">
            <v>46</v>
          </cell>
          <cell r="T337">
            <v>154</v>
          </cell>
          <cell r="U337">
            <v>3.347826086956522</v>
          </cell>
          <cell r="V337">
            <v>69</v>
          </cell>
          <cell r="W337">
            <v>207</v>
          </cell>
          <cell r="X337">
            <v>3</v>
          </cell>
          <cell r="Y337">
            <v>0</v>
          </cell>
        </row>
        <row r="338">
          <cell r="C338">
            <v>7361</v>
          </cell>
          <cell r="D338" t="str">
            <v>P.S. COLONIA HUANCA</v>
          </cell>
          <cell r="E338" t="str">
            <v>I-1</v>
          </cell>
          <cell r="F338">
            <v>14</v>
          </cell>
          <cell r="G338">
            <v>14</v>
          </cell>
          <cell r="H338">
            <v>1</v>
          </cell>
          <cell r="I338">
            <v>2</v>
          </cell>
          <cell r="J338">
            <v>4</v>
          </cell>
          <cell r="K338">
            <v>13</v>
          </cell>
          <cell r="L338">
            <v>3.25</v>
          </cell>
          <cell r="M338">
            <v>4</v>
          </cell>
          <cell r="N338">
            <v>13</v>
          </cell>
          <cell r="O338">
            <v>3.25</v>
          </cell>
          <cell r="P338">
            <v>2</v>
          </cell>
          <cell r="Q338">
            <v>2</v>
          </cell>
          <cell r="R338">
            <v>1</v>
          </cell>
          <cell r="S338">
            <v>4</v>
          </cell>
          <cell r="T338">
            <v>13</v>
          </cell>
          <cell r="U338">
            <v>3.25</v>
          </cell>
          <cell r="V338">
            <v>6</v>
          </cell>
          <cell r="W338">
            <v>23</v>
          </cell>
          <cell r="X338">
            <v>3.8333333333333335</v>
          </cell>
          <cell r="Y338">
            <v>0</v>
          </cell>
        </row>
        <row r="339">
          <cell r="C339">
            <v>7371</v>
          </cell>
          <cell r="D339" t="str">
            <v>P.S. ANEXO 28 DE JULIO</v>
          </cell>
          <cell r="E339" t="str">
            <v>I-1</v>
          </cell>
          <cell r="F339">
            <v>25</v>
          </cell>
          <cell r="G339">
            <v>25</v>
          </cell>
          <cell r="H339">
            <v>1</v>
          </cell>
          <cell r="I339">
            <v>3</v>
          </cell>
          <cell r="J339">
            <v>6</v>
          </cell>
          <cell r="K339">
            <v>18</v>
          </cell>
          <cell r="L339">
            <v>3</v>
          </cell>
          <cell r="M339">
            <v>6</v>
          </cell>
          <cell r="N339">
            <v>18</v>
          </cell>
          <cell r="O339">
            <v>3</v>
          </cell>
          <cell r="P339">
            <v>3</v>
          </cell>
          <cell r="Q339">
            <v>2</v>
          </cell>
          <cell r="R339">
            <v>1</v>
          </cell>
          <cell r="S339">
            <v>6</v>
          </cell>
          <cell r="T339">
            <v>18</v>
          </cell>
          <cell r="U339">
            <v>3</v>
          </cell>
          <cell r="V339">
            <v>9</v>
          </cell>
          <cell r="W339">
            <v>31</v>
          </cell>
          <cell r="X339">
            <v>3.4444444444444446</v>
          </cell>
          <cell r="Y339">
            <v>0</v>
          </cell>
        </row>
        <row r="340">
          <cell r="C340">
            <v>14383</v>
          </cell>
          <cell r="D340" t="str">
            <v>P.S. SAN JOSE DE ANAPIARI</v>
          </cell>
          <cell r="E340" t="str">
            <v>I-1</v>
          </cell>
          <cell r="F340">
            <v>12</v>
          </cell>
          <cell r="G340">
            <v>12</v>
          </cell>
          <cell r="H340">
            <v>1</v>
          </cell>
          <cell r="I340">
            <v>1</v>
          </cell>
          <cell r="J340">
            <v>2</v>
          </cell>
          <cell r="K340">
            <v>11</v>
          </cell>
          <cell r="L340">
            <v>5.5</v>
          </cell>
          <cell r="M340">
            <v>2</v>
          </cell>
          <cell r="N340">
            <v>8</v>
          </cell>
          <cell r="O340">
            <v>4</v>
          </cell>
          <cell r="P340">
            <v>1</v>
          </cell>
          <cell r="Q340">
            <v>0</v>
          </cell>
          <cell r="R340">
            <v>0</v>
          </cell>
          <cell r="S340">
            <v>2</v>
          </cell>
          <cell r="T340">
            <v>8</v>
          </cell>
          <cell r="U340">
            <v>4</v>
          </cell>
          <cell r="V340">
            <v>3</v>
          </cell>
          <cell r="W340">
            <v>12</v>
          </cell>
          <cell r="X340">
            <v>4</v>
          </cell>
          <cell r="Y340" t="str">
            <v>NO</v>
          </cell>
          <cell r="Z340">
            <v>0</v>
          </cell>
        </row>
        <row r="341">
          <cell r="C341">
            <v>433</v>
          </cell>
          <cell r="D341" t="str">
            <v>P.S. BELEN</v>
          </cell>
          <cell r="E341" t="str">
            <v>I-1</v>
          </cell>
          <cell r="F341">
            <v>15</v>
          </cell>
          <cell r="G341">
            <v>15</v>
          </cell>
          <cell r="H341">
            <v>1</v>
          </cell>
          <cell r="I341">
            <v>2</v>
          </cell>
          <cell r="J341">
            <v>4</v>
          </cell>
          <cell r="K341">
            <v>5</v>
          </cell>
          <cell r="L341">
            <v>1.25</v>
          </cell>
          <cell r="M341">
            <v>4</v>
          </cell>
          <cell r="N341">
            <v>9</v>
          </cell>
          <cell r="O341">
            <v>2.25</v>
          </cell>
          <cell r="P341">
            <v>2</v>
          </cell>
          <cell r="Q341">
            <v>1</v>
          </cell>
          <cell r="R341">
            <v>1</v>
          </cell>
          <cell r="S341">
            <v>4</v>
          </cell>
          <cell r="T341">
            <v>9</v>
          </cell>
          <cell r="U341">
            <v>2.25</v>
          </cell>
          <cell r="V341">
            <v>6</v>
          </cell>
          <cell r="W341">
            <v>7</v>
          </cell>
          <cell r="X341">
            <v>1.1666666666666667</v>
          </cell>
          <cell r="Y341">
            <v>0</v>
          </cell>
        </row>
        <row r="342">
          <cell r="C342">
            <v>434</v>
          </cell>
          <cell r="D342" t="str">
            <v>C.S. MAZAMARI</v>
          </cell>
          <cell r="E342" t="str">
            <v>I-4</v>
          </cell>
          <cell r="F342">
            <v>195</v>
          </cell>
          <cell r="G342">
            <v>190</v>
          </cell>
          <cell r="H342">
            <v>1</v>
          </cell>
          <cell r="I342">
            <v>17</v>
          </cell>
          <cell r="J342">
            <v>34</v>
          </cell>
          <cell r="K342">
            <v>268</v>
          </cell>
          <cell r="L342">
            <v>7.882352941176471</v>
          </cell>
          <cell r="M342">
            <v>34</v>
          </cell>
          <cell r="N342">
            <v>160</v>
          </cell>
          <cell r="O342">
            <v>4.7058823529411766</v>
          </cell>
          <cell r="P342">
            <v>17</v>
          </cell>
          <cell r="Q342">
            <v>20</v>
          </cell>
          <cell r="R342">
            <v>1</v>
          </cell>
          <cell r="S342">
            <v>34</v>
          </cell>
          <cell r="T342">
            <v>160</v>
          </cell>
          <cell r="U342">
            <v>4.7058823529411766</v>
          </cell>
          <cell r="V342">
            <v>51</v>
          </cell>
          <cell r="W342">
            <v>292</v>
          </cell>
          <cell r="X342">
            <v>5.7254901960784315</v>
          </cell>
          <cell r="Y342">
            <v>0</v>
          </cell>
        </row>
        <row r="343">
          <cell r="C343">
            <v>435</v>
          </cell>
          <cell r="D343" t="str">
            <v>P.S. CAPIRUSHARI</v>
          </cell>
          <cell r="E343" t="str">
            <v>I-2</v>
          </cell>
          <cell r="F343">
            <v>28</v>
          </cell>
          <cell r="G343">
            <v>28</v>
          </cell>
          <cell r="H343">
            <v>1</v>
          </cell>
          <cell r="I343">
            <v>3</v>
          </cell>
          <cell r="J343">
            <v>6</v>
          </cell>
          <cell r="K343">
            <v>19</v>
          </cell>
          <cell r="L343">
            <v>3.1666666666666665</v>
          </cell>
          <cell r="M343">
            <v>6</v>
          </cell>
          <cell r="N343">
            <v>10</v>
          </cell>
          <cell r="O343">
            <v>1.6666666666666667</v>
          </cell>
          <cell r="P343">
            <v>3</v>
          </cell>
          <cell r="Q343">
            <v>1</v>
          </cell>
          <cell r="R343">
            <v>1</v>
          </cell>
          <cell r="S343">
            <v>6</v>
          </cell>
          <cell r="T343">
            <v>10</v>
          </cell>
          <cell r="U343">
            <v>1.6666666666666667</v>
          </cell>
          <cell r="V343">
            <v>9</v>
          </cell>
          <cell r="W343">
            <v>13</v>
          </cell>
          <cell r="X343">
            <v>1.4444444444444444</v>
          </cell>
          <cell r="Y343">
            <v>0</v>
          </cell>
        </row>
        <row r="344">
          <cell r="C344">
            <v>436</v>
          </cell>
          <cell r="D344" t="str">
            <v>P.S. PUEBLO LIBRE DE PAURIALI</v>
          </cell>
          <cell r="E344" t="str">
            <v>I-1</v>
          </cell>
          <cell r="F344">
            <v>23</v>
          </cell>
          <cell r="G344">
            <v>23</v>
          </cell>
          <cell r="H344">
            <v>1</v>
          </cell>
          <cell r="I344">
            <v>2</v>
          </cell>
          <cell r="J344">
            <v>4</v>
          </cell>
          <cell r="K344">
            <v>27</v>
          </cell>
          <cell r="L344">
            <v>6.75</v>
          </cell>
          <cell r="M344">
            <v>4</v>
          </cell>
          <cell r="N344">
            <v>10</v>
          </cell>
          <cell r="O344">
            <v>2.5</v>
          </cell>
          <cell r="P344">
            <v>2</v>
          </cell>
          <cell r="Q344">
            <v>1</v>
          </cell>
          <cell r="R344">
            <v>1</v>
          </cell>
          <cell r="S344">
            <v>4</v>
          </cell>
          <cell r="T344">
            <v>10</v>
          </cell>
          <cell r="U344">
            <v>2.5</v>
          </cell>
          <cell r="V344">
            <v>6</v>
          </cell>
          <cell r="W344">
            <v>12</v>
          </cell>
          <cell r="X344">
            <v>2</v>
          </cell>
          <cell r="Y344">
            <v>0</v>
          </cell>
        </row>
        <row r="345">
          <cell r="C345">
            <v>437</v>
          </cell>
          <cell r="D345" t="str">
            <v>P.S. COMUNIDAD NATIVA DE PANGA</v>
          </cell>
          <cell r="E345" t="str">
            <v>I-2</v>
          </cell>
          <cell r="F345">
            <v>16</v>
          </cell>
          <cell r="G345">
            <v>16</v>
          </cell>
          <cell r="H345">
            <v>1</v>
          </cell>
          <cell r="I345">
            <v>2</v>
          </cell>
          <cell r="J345">
            <v>4</v>
          </cell>
          <cell r="K345">
            <v>24</v>
          </cell>
          <cell r="L345">
            <v>6</v>
          </cell>
          <cell r="M345">
            <v>4</v>
          </cell>
          <cell r="N345">
            <v>9</v>
          </cell>
          <cell r="O345">
            <v>2.25</v>
          </cell>
          <cell r="P345">
            <v>2</v>
          </cell>
          <cell r="Q345">
            <v>1</v>
          </cell>
          <cell r="R345">
            <v>1</v>
          </cell>
          <cell r="S345">
            <v>4</v>
          </cell>
          <cell r="T345">
            <v>9</v>
          </cell>
          <cell r="U345">
            <v>2.25</v>
          </cell>
          <cell r="V345">
            <v>6</v>
          </cell>
          <cell r="W345">
            <v>10</v>
          </cell>
          <cell r="X345">
            <v>1.6666666666666667</v>
          </cell>
          <cell r="Y345">
            <v>0</v>
          </cell>
        </row>
        <row r="346">
          <cell r="C346">
            <v>438</v>
          </cell>
          <cell r="D346" t="str">
            <v>C.S. TZIRIARI</v>
          </cell>
          <cell r="E346" t="str">
            <v>I-3</v>
          </cell>
          <cell r="F346">
            <v>48</v>
          </cell>
          <cell r="G346">
            <v>48</v>
          </cell>
          <cell r="H346">
            <v>1</v>
          </cell>
          <cell r="I346">
            <v>4</v>
          </cell>
          <cell r="J346">
            <v>8</v>
          </cell>
          <cell r="K346">
            <v>36</v>
          </cell>
          <cell r="L346">
            <v>4.5</v>
          </cell>
          <cell r="M346">
            <v>8</v>
          </cell>
          <cell r="N346">
            <v>12</v>
          </cell>
          <cell r="O346">
            <v>1.5</v>
          </cell>
          <cell r="P346">
            <v>4</v>
          </cell>
          <cell r="Q346">
            <v>3</v>
          </cell>
          <cell r="R346">
            <v>1</v>
          </cell>
          <cell r="S346">
            <v>8</v>
          </cell>
          <cell r="T346">
            <v>12</v>
          </cell>
          <cell r="U346">
            <v>1.5</v>
          </cell>
          <cell r="V346">
            <v>12</v>
          </cell>
          <cell r="W346">
            <v>21</v>
          </cell>
          <cell r="X346">
            <v>1.75</v>
          </cell>
          <cell r="Y346">
            <v>0</v>
          </cell>
        </row>
        <row r="347">
          <cell r="C347">
            <v>439</v>
          </cell>
          <cell r="D347" t="str">
            <v>P.S. SAN CRISTOBAL</v>
          </cell>
          <cell r="E347" t="str">
            <v>I-1</v>
          </cell>
          <cell r="F347">
            <v>40</v>
          </cell>
          <cell r="G347">
            <v>40</v>
          </cell>
          <cell r="H347">
            <v>1</v>
          </cell>
          <cell r="I347">
            <v>4</v>
          </cell>
          <cell r="J347">
            <v>8</v>
          </cell>
          <cell r="K347">
            <v>32</v>
          </cell>
          <cell r="L347">
            <v>4</v>
          </cell>
          <cell r="M347">
            <v>8</v>
          </cell>
          <cell r="N347">
            <v>13</v>
          </cell>
          <cell r="O347">
            <v>1.625</v>
          </cell>
          <cell r="P347">
            <v>4</v>
          </cell>
          <cell r="Q347">
            <v>2</v>
          </cell>
          <cell r="R347">
            <v>1</v>
          </cell>
          <cell r="S347">
            <v>8</v>
          </cell>
          <cell r="T347">
            <v>13</v>
          </cell>
          <cell r="U347">
            <v>1.625</v>
          </cell>
          <cell r="V347">
            <v>12</v>
          </cell>
          <cell r="W347">
            <v>21</v>
          </cell>
          <cell r="X347">
            <v>1.75</v>
          </cell>
          <cell r="Y347">
            <v>0</v>
          </cell>
        </row>
        <row r="348">
          <cell r="C348">
            <v>490</v>
          </cell>
          <cell r="D348" t="str">
            <v>C.S. LLAYLLA</v>
          </cell>
          <cell r="E348" t="str">
            <v>I-3</v>
          </cell>
          <cell r="F348">
            <v>35</v>
          </cell>
          <cell r="G348">
            <v>35</v>
          </cell>
          <cell r="H348">
            <v>1</v>
          </cell>
          <cell r="I348">
            <v>3</v>
          </cell>
          <cell r="J348">
            <v>6</v>
          </cell>
          <cell r="K348">
            <v>22</v>
          </cell>
          <cell r="L348">
            <v>3.6666666666666665</v>
          </cell>
          <cell r="M348">
            <v>6</v>
          </cell>
          <cell r="N348">
            <v>8</v>
          </cell>
          <cell r="O348">
            <v>1.3333333333333333</v>
          </cell>
          <cell r="P348">
            <v>3</v>
          </cell>
          <cell r="Q348">
            <v>1</v>
          </cell>
          <cell r="R348">
            <v>1</v>
          </cell>
          <cell r="S348">
            <v>6</v>
          </cell>
          <cell r="T348">
            <v>8</v>
          </cell>
          <cell r="U348">
            <v>1.3333333333333333</v>
          </cell>
          <cell r="V348">
            <v>9</v>
          </cell>
          <cell r="W348">
            <v>11</v>
          </cell>
          <cell r="X348">
            <v>1.2222222222222223</v>
          </cell>
          <cell r="Y348">
            <v>0</v>
          </cell>
        </row>
        <row r="349">
          <cell r="C349">
            <v>491</v>
          </cell>
          <cell r="D349" t="str">
            <v>P.S. HERMOSA PAMPA</v>
          </cell>
          <cell r="E349" t="str">
            <v>I-2</v>
          </cell>
          <cell r="F349">
            <v>14</v>
          </cell>
          <cell r="G349">
            <v>14</v>
          </cell>
          <cell r="H349">
            <v>1</v>
          </cell>
          <cell r="I349">
            <v>2</v>
          </cell>
          <cell r="J349">
            <v>4</v>
          </cell>
          <cell r="K349">
            <v>14</v>
          </cell>
          <cell r="L349">
            <v>3.5</v>
          </cell>
          <cell r="M349">
            <v>4</v>
          </cell>
          <cell r="N349">
            <v>6</v>
          </cell>
          <cell r="O349">
            <v>1.5</v>
          </cell>
          <cell r="P349">
            <v>2</v>
          </cell>
          <cell r="Q349">
            <v>1</v>
          </cell>
          <cell r="R349">
            <v>1</v>
          </cell>
          <cell r="S349">
            <v>4</v>
          </cell>
          <cell r="T349">
            <v>6</v>
          </cell>
          <cell r="U349">
            <v>1.5</v>
          </cell>
          <cell r="V349">
            <v>6</v>
          </cell>
          <cell r="W349">
            <v>8</v>
          </cell>
          <cell r="X349">
            <v>1.3333333333333333</v>
          </cell>
          <cell r="Y349">
            <v>0</v>
          </cell>
        </row>
        <row r="350">
          <cell r="C350">
            <v>6878</v>
          </cell>
          <cell r="D350" t="str">
            <v>P.S. POTSOTENI</v>
          </cell>
          <cell r="E350" t="str">
            <v>I-1</v>
          </cell>
          <cell r="F350">
            <v>22</v>
          </cell>
          <cell r="G350">
            <v>22</v>
          </cell>
          <cell r="H350">
            <v>1</v>
          </cell>
          <cell r="I350">
            <v>2</v>
          </cell>
          <cell r="J350">
            <v>4</v>
          </cell>
          <cell r="K350">
            <v>20</v>
          </cell>
          <cell r="L350">
            <v>5</v>
          </cell>
          <cell r="M350">
            <v>4</v>
          </cell>
          <cell r="N350">
            <v>6</v>
          </cell>
          <cell r="O350">
            <v>1.5</v>
          </cell>
          <cell r="P350">
            <v>2</v>
          </cell>
          <cell r="Q350">
            <v>2</v>
          </cell>
          <cell r="R350">
            <v>1</v>
          </cell>
          <cell r="S350">
            <v>4</v>
          </cell>
          <cell r="T350">
            <v>6</v>
          </cell>
          <cell r="U350">
            <v>1.5</v>
          </cell>
          <cell r="V350">
            <v>6</v>
          </cell>
          <cell r="W350">
            <v>21</v>
          </cell>
          <cell r="X350">
            <v>3.5</v>
          </cell>
          <cell r="Y350">
            <v>0</v>
          </cell>
        </row>
        <row r="351">
          <cell r="C351">
            <v>6879</v>
          </cell>
          <cell r="D351" t="str">
            <v>P.S. UNION PUERTO ASHANINKA</v>
          </cell>
          <cell r="E351" t="str">
            <v>I-1</v>
          </cell>
          <cell r="F351">
            <v>23</v>
          </cell>
          <cell r="G351">
            <v>23</v>
          </cell>
          <cell r="H351">
            <v>1</v>
          </cell>
          <cell r="I351">
            <v>2</v>
          </cell>
          <cell r="J351">
            <v>4</v>
          </cell>
          <cell r="K351">
            <v>14</v>
          </cell>
          <cell r="L351">
            <v>3.5</v>
          </cell>
          <cell r="M351">
            <v>4</v>
          </cell>
          <cell r="N351">
            <v>9</v>
          </cell>
          <cell r="O351">
            <v>2.25</v>
          </cell>
          <cell r="P351">
            <v>2</v>
          </cell>
          <cell r="Q351">
            <v>2</v>
          </cell>
          <cell r="R351">
            <v>1</v>
          </cell>
          <cell r="S351">
            <v>4</v>
          </cell>
          <cell r="T351">
            <v>9</v>
          </cell>
          <cell r="U351">
            <v>2.25</v>
          </cell>
          <cell r="V351">
            <v>6</v>
          </cell>
          <cell r="W351">
            <v>18</v>
          </cell>
          <cell r="X351">
            <v>3</v>
          </cell>
          <cell r="Y351">
            <v>0</v>
          </cell>
        </row>
        <row r="352">
          <cell r="C352">
            <v>16908</v>
          </cell>
          <cell r="D352" t="str">
            <v>P.S. GLORIABAMBA</v>
          </cell>
          <cell r="E352" t="str">
            <v>I-1</v>
          </cell>
          <cell r="F352">
            <v>25</v>
          </cell>
          <cell r="G352">
            <v>25</v>
          </cell>
          <cell r="H352">
            <v>1</v>
          </cell>
          <cell r="I352">
            <v>3</v>
          </cell>
          <cell r="J352">
            <v>6</v>
          </cell>
          <cell r="K352">
            <v>14</v>
          </cell>
          <cell r="L352">
            <v>2.3333333333333335</v>
          </cell>
          <cell r="M352">
            <v>6</v>
          </cell>
          <cell r="N352">
            <v>10</v>
          </cell>
          <cell r="O352">
            <v>1.6666666666666667</v>
          </cell>
          <cell r="P352">
            <v>3</v>
          </cell>
          <cell r="Q352">
            <v>1</v>
          </cell>
          <cell r="R352">
            <v>1</v>
          </cell>
          <cell r="S352">
            <v>6</v>
          </cell>
          <cell r="T352">
            <v>10</v>
          </cell>
          <cell r="U352">
            <v>1.6666666666666667</v>
          </cell>
          <cell r="V352">
            <v>9</v>
          </cell>
          <cell r="W352">
            <v>10</v>
          </cell>
          <cell r="X352">
            <v>1.1111111111111112</v>
          </cell>
          <cell r="Y352">
            <v>0</v>
          </cell>
        </row>
        <row r="353">
          <cell r="C353">
            <v>16909</v>
          </cell>
          <cell r="D353" t="str">
            <v>P.S. TEORIA</v>
          </cell>
          <cell r="E353" t="str">
            <v>I-1</v>
          </cell>
          <cell r="F353">
            <v>11</v>
          </cell>
          <cell r="G353">
            <v>11</v>
          </cell>
          <cell r="H353">
            <v>1</v>
          </cell>
          <cell r="I353">
            <v>1</v>
          </cell>
          <cell r="J353">
            <v>2</v>
          </cell>
          <cell r="K353">
            <v>4</v>
          </cell>
          <cell r="L353">
            <v>2</v>
          </cell>
          <cell r="M353">
            <v>2</v>
          </cell>
          <cell r="N353">
            <v>10</v>
          </cell>
          <cell r="O353">
            <v>5</v>
          </cell>
          <cell r="P353">
            <v>1</v>
          </cell>
          <cell r="Q353">
            <v>1</v>
          </cell>
          <cell r="R353">
            <v>1</v>
          </cell>
          <cell r="S353">
            <v>2</v>
          </cell>
          <cell r="T353">
            <v>10</v>
          </cell>
          <cell r="U353">
            <v>5</v>
          </cell>
          <cell r="V353">
            <v>3</v>
          </cell>
          <cell r="W353">
            <v>10</v>
          </cell>
          <cell r="X353">
            <v>3.3333333333333335</v>
          </cell>
          <cell r="Y353">
            <v>0</v>
          </cell>
        </row>
        <row r="354">
          <cell r="C354">
            <v>16911</v>
          </cell>
          <cell r="D354" t="str">
            <v>P.S. BUENOS AIRES -TZIRIARI</v>
          </cell>
          <cell r="E354" t="str">
            <v>I-1</v>
          </cell>
          <cell r="F354">
            <v>21</v>
          </cell>
          <cell r="G354">
            <v>21</v>
          </cell>
          <cell r="H354">
            <v>1</v>
          </cell>
          <cell r="I354">
            <v>2</v>
          </cell>
          <cell r="J354">
            <v>4</v>
          </cell>
          <cell r="K354">
            <v>11</v>
          </cell>
          <cell r="L354">
            <v>2.75</v>
          </cell>
          <cell r="M354">
            <v>4</v>
          </cell>
          <cell r="N354">
            <v>9</v>
          </cell>
          <cell r="O354">
            <v>2.25</v>
          </cell>
          <cell r="P354">
            <v>2</v>
          </cell>
          <cell r="Q354">
            <v>2</v>
          </cell>
          <cell r="R354">
            <v>1</v>
          </cell>
          <cell r="S354">
            <v>4</v>
          </cell>
          <cell r="T354">
            <v>9</v>
          </cell>
          <cell r="U354">
            <v>2.25</v>
          </cell>
          <cell r="V354">
            <v>6</v>
          </cell>
          <cell r="W354">
            <v>24</v>
          </cell>
          <cell r="X354">
            <v>4</v>
          </cell>
          <cell r="Y354">
            <v>0</v>
          </cell>
        </row>
        <row r="355">
          <cell r="C355">
            <v>16912</v>
          </cell>
          <cell r="D355" t="str">
            <v>P.S. VILLA PROGRESO DE EDEN</v>
          </cell>
          <cell r="E355" t="str">
            <v>I-1</v>
          </cell>
          <cell r="F355">
            <v>23</v>
          </cell>
          <cell r="G355">
            <v>23</v>
          </cell>
          <cell r="H355">
            <v>1</v>
          </cell>
          <cell r="I355">
            <v>2</v>
          </cell>
          <cell r="J355">
            <v>4</v>
          </cell>
          <cell r="K355">
            <v>12</v>
          </cell>
          <cell r="L355">
            <v>3</v>
          </cell>
          <cell r="M355">
            <v>4</v>
          </cell>
          <cell r="N355">
            <v>10</v>
          </cell>
          <cell r="O355">
            <v>2.5</v>
          </cell>
          <cell r="P355">
            <v>2</v>
          </cell>
          <cell r="Q355">
            <v>2</v>
          </cell>
          <cell r="R355">
            <v>1</v>
          </cell>
          <cell r="S355">
            <v>4</v>
          </cell>
          <cell r="T355">
            <v>10</v>
          </cell>
          <cell r="U355">
            <v>2.5</v>
          </cell>
          <cell r="V355">
            <v>6</v>
          </cell>
          <cell r="W355">
            <v>15</v>
          </cell>
          <cell r="X355">
            <v>2.5</v>
          </cell>
          <cell r="Y355">
            <v>0</v>
          </cell>
        </row>
        <row r="356">
          <cell r="C356">
            <v>432</v>
          </cell>
          <cell r="D356" t="str">
            <v>HOSP DE APOYO MANUEL HIGA ARAKAKI - Farm</v>
          </cell>
          <cell r="E356" t="str">
            <v>II-1</v>
          </cell>
          <cell r="F356">
            <v>644</v>
          </cell>
          <cell r="G356">
            <v>641</v>
          </cell>
          <cell r="H356">
            <v>1</v>
          </cell>
          <cell r="I356">
            <v>54</v>
          </cell>
          <cell r="J356">
            <v>108</v>
          </cell>
          <cell r="K356">
            <v>676</v>
          </cell>
          <cell r="L356">
            <v>6.2592592592592595</v>
          </cell>
          <cell r="M356">
            <v>108</v>
          </cell>
          <cell r="N356">
            <v>405</v>
          </cell>
          <cell r="O356">
            <v>3.75</v>
          </cell>
          <cell r="P356">
            <v>54</v>
          </cell>
          <cell r="Q356">
            <v>35</v>
          </cell>
          <cell r="R356">
            <v>1</v>
          </cell>
          <cell r="S356">
            <v>108</v>
          </cell>
          <cell r="T356">
            <v>405</v>
          </cell>
          <cell r="U356">
            <v>3.75</v>
          </cell>
          <cell r="V356">
            <v>162</v>
          </cell>
          <cell r="W356">
            <v>418</v>
          </cell>
          <cell r="X356">
            <v>2.5802469135802468</v>
          </cell>
          <cell r="Y356">
            <v>0</v>
          </cell>
        </row>
        <row r="357">
          <cell r="C357">
            <v>459</v>
          </cell>
          <cell r="D357" t="str">
            <v>P.S. CUSHIRENI</v>
          </cell>
          <cell r="E357" t="str">
            <v>I-1</v>
          </cell>
          <cell r="F357">
            <v>31</v>
          </cell>
          <cell r="G357">
            <v>31</v>
          </cell>
          <cell r="H357">
            <v>1</v>
          </cell>
          <cell r="I357">
            <v>3</v>
          </cell>
          <cell r="J357">
            <v>6</v>
          </cell>
          <cell r="K357">
            <v>36</v>
          </cell>
          <cell r="L357">
            <v>6</v>
          </cell>
          <cell r="M357">
            <v>6</v>
          </cell>
          <cell r="N357">
            <v>13</v>
          </cell>
          <cell r="O357">
            <v>2.1666666666666665</v>
          </cell>
          <cell r="P357">
            <v>3</v>
          </cell>
          <cell r="Q357">
            <v>2</v>
          </cell>
          <cell r="R357">
            <v>1</v>
          </cell>
          <cell r="S357">
            <v>6</v>
          </cell>
          <cell r="T357">
            <v>13</v>
          </cell>
          <cell r="U357">
            <v>2.1666666666666665</v>
          </cell>
          <cell r="V357">
            <v>9</v>
          </cell>
          <cell r="W357">
            <v>23</v>
          </cell>
          <cell r="X357">
            <v>2.5555555555555554</v>
          </cell>
          <cell r="Y357">
            <v>0</v>
          </cell>
        </row>
        <row r="358">
          <cell r="C358">
            <v>460</v>
          </cell>
          <cell r="D358" t="str">
            <v>C.S. BETANIA</v>
          </cell>
          <cell r="E358" t="str">
            <v>I-3</v>
          </cell>
          <cell r="F358">
            <v>32</v>
          </cell>
          <cell r="G358">
            <v>32</v>
          </cell>
          <cell r="H358">
            <v>1</v>
          </cell>
          <cell r="I358">
            <v>3</v>
          </cell>
          <cell r="J358">
            <v>6</v>
          </cell>
          <cell r="K358">
            <v>30</v>
          </cell>
          <cell r="L358">
            <v>5</v>
          </cell>
          <cell r="M358">
            <v>6</v>
          </cell>
          <cell r="N358">
            <v>10</v>
          </cell>
          <cell r="O358">
            <v>1.6666666666666667</v>
          </cell>
          <cell r="P358">
            <v>3</v>
          </cell>
          <cell r="Q358">
            <v>1</v>
          </cell>
          <cell r="R358">
            <v>1</v>
          </cell>
          <cell r="S358">
            <v>6</v>
          </cell>
          <cell r="T358">
            <v>10</v>
          </cell>
          <cell r="U358">
            <v>1.6666666666666667</v>
          </cell>
          <cell r="V358">
            <v>9</v>
          </cell>
          <cell r="W358">
            <v>25</v>
          </cell>
          <cell r="X358">
            <v>2.7777777777777777</v>
          </cell>
          <cell r="Y358">
            <v>0</v>
          </cell>
        </row>
        <row r="359">
          <cell r="C359">
            <v>461</v>
          </cell>
          <cell r="D359" t="str">
            <v>P.S. SHEVOJA</v>
          </cell>
          <cell r="E359" t="str">
            <v>I-1</v>
          </cell>
          <cell r="F359">
            <v>40</v>
          </cell>
          <cell r="G359">
            <v>40</v>
          </cell>
          <cell r="H359">
            <v>1</v>
          </cell>
          <cell r="I359">
            <v>4</v>
          </cell>
          <cell r="J359">
            <v>8</v>
          </cell>
          <cell r="K359">
            <v>18</v>
          </cell>
          <cell r="L359">
            <v>2.25</v>
          </cell>
          <cell r="M359">
            <v>8</v>
          </cell>
          <cell r="N359">
            <v>7</v>
          </cell>
          <cell r="O359">
            <v>0.875</v>
          </cell>
          <cell r="P359">
            <v>4</v>
          </cell>
          <cell r="Q359">
            <v>2</v>
          </cell>
          <cell r="R359">
            <v>1</v>
          </cell>
          <cell r="S359">
            <v>8</v>
          </cell>
          <cell r="T359">
            <v>7</v>
          </cell>
          <cell r="U359">
            <v>0.875</v>
          </cell>
          <cell r="V359">
            <v>12</v>
          </cell>
          <cell r="W359">
            <v>19</v>
          </cell>
          <cell r="X359">
            <v>1.5833333333333333</v>
          </cell>
          <cell r="Y359" t="str">
            <v>NO</v>
          </cell>
          <cell r="Z359">
            <v>0</v>
          </cell>
        </row>
        <row r="360">
          <cell r="C360">
            <v>462</v>
          </cell>
          <cell r="D360" t="str">
            <v>C.S. POYENI</v>
          </cell>
          <cell r="E360" t="str">
            <v>I-3</v>
          </cell>
          <cell r="F360">
            <v>74</v>
          </cell>
          <cell r="G360">
            <v>74</v>
          </cell>
          <cell r="H360">
            <v>1</v>
          </cell>
          <cell r="I360">
            <v>7</v>
          </cell>
          <cell r="J360">
            <v>14</v>
          </cell>
          <cell r="K360">
            <v>34</v>
          </cell>
          <cell r="L360">
            <v>2.4285714285714284</v>
          </cell>
          <cell r="M360">
            <v>14</v>
          </cell>
          <cell r="N360">
            <v>16</v>
          </cell>
          <cell r="O360">
            <v>1.1428571428571428</v>
          </cell>
          <cell r="P360">
            <v>7</v>
          </cell>
          <cell r="Q360">
            <v>3</v>
          </cell>
          <cell r="R360">
            <v>1</v>
          </cell>
          <cell r="S360">
            <v>14</v>
          </cell>
          <cell r="T360">
            <v>16</v>
          </cell>
          <cell r="U360">
            <v>1.1428571428571428</v>
          </cell>
          <cell r="V360">
            <v>21</v>
          </cell>
          <cell r="W360">
            <v>28</v>
          </cell>
          <cell r="X360">
            <v>1.3333333333333333</v>
          </cell>
          <cell r="Y360">
            <v>0</v>
          </cell>
        </row>
        <row r="361">
          <cell r="C361">
            <v>463</v>
          </cell>
          <cell r="D361" t="str">
            <v>P.S. BOCA CHEMBO</v>
          </cell>
          <cell r="E361" t="str">
            <v>I-2</v>
          </cell>
          <cell r="F361">
            <v>27</v>
          </cell>
          <cell r="G361">
            <v>27</v>
          </cell>
          <cell r="H361">
            <v>1</v>
          </cell>
          <cell r="I361">
            <v>3</v>
          </cell>
          <cell r="J361">
            <v>6</v>
          </cell>
          <cell r="K361">
            <v>14</v>
          </cell>
          <cell r="L361">
            <v>2.3333333333333335</v>
          </cell>
          <cell r="M361">
            <v>6</v>
          </cell>
          <cell r="N361">
            <v>9</v>
          </cell>
          <cell r="O361">
            <v>1.5</v>
          </cell>
          <cell r="P361">
            <v>3</v>
          </cell>
          <cell r="Q361">
            <v>2</v>
          </cell>
          <cell r="R361">
            <v>1</v>
          </cell>
          <cell r="S361">
            <v>6</v>
          </cell>
          <cell r="T361">
            <v>9</v>
          </cell>
          <cell r="U361">
            <v>1.5</v>
          </cell>
          <cell r="V361">
            <v>9</v>
          </cell>
          <cell r="W361">
            <v>22</v>
          </cell>
          <cell r="X361">
            <v>2.4444444444444446</v>
          </cell>
          <cell r="Y361">
            <v>0</v>
          </cell>
        </row>
        <row r="362">
          <cell r="C362">
            <v>464</v>
          </cell>
          <cell r="D362" t="str">
            <v>P.S. IMPANEKIARI</v>
          </cell>
          <cell r="E362" t="str">
            <v>I-1</v>
          </cell>
          <cell r="F362">
            <v>18</v>
          </cell>
          <cell r="G362">
            <v>18</v>
          </cell>
          <cell r="H362">
            <v>1</v>
          </cell>
          <cell r="I362">
            <v>2</v>
          </cell>
          <cell r="J362">
            <v>4</v>
          </cell>
          <cell r="K362">
            <v>8</v>
          </cell>
          <cell r="L362">
            <v>2</v>
          </cell>
          <cell r="M362">
            <v>4</v>
          </cell>
          <cell r="N362">
            <v>5</v>
          </cell>
          <cell r="O362">
            <v>1.25</v>
          </cell>
          <cell r="P362">
            <v>2</v>
          </cell>
          <cell r="Q362">
            <v>2</v>
          </cell>
          <cell r="R362">
            <v>1</v>
          </cell>
          <cell r="S362">
            <v>4</v>
          </cell>
          <cell r="T362">
            <v>5</v>
          </cell>
          <cell r="U362">
            <v>1.25</v>
          </cell>
          <cell r="V362">
            <v>6</v>
          </cell>
          <cell r="W362">
            <v>16</v>
          </cell>
          <cell r="X362">
            <v>2.6666666666666665</v>
          </cell>
          <cell r="Y362">
            <v>0</v>
          </cell>
        </row>
        <row r="363">
          <cell r="C363">
            <v>465</v>
          </cell>
          <cell r="D363" t="str">
            <v>P.S. CAPITIRI</v>
          </cell>
          <cell r="E363" t="str">
            <v>I-2</v>
          </cell>
          <cell r="F363">
            <v>19</v>
          </cell>
          <cell r="G363">
            <v>19</v>
          </cell>
          <cell r="H363">
            <v>1</v>
          </cell>
          <cell r="I363">
            <v>2</v>
          </cell>
          <cell r="J363">
            <v>4</v>
          </cell>
          <cell r="K363">
            <v>16</v>
          </cell>
          <cell r="L363">
            <v>4</v>
          </cell>
          <cell r="M363">
            <v>4</v>
          </cell>
          <cell r="N363">
            <v>4</v>
          </cell>
          <cell r="O363">
            <v>1</v>
          </cell>
          <cell r="P363">
            <v>2</v>
          </cell>
          <cell r="Q363">
            <v>1</v>
          </cell>
          <cell r="R363">
            <v>1</v>
          </cell>
          <cell r="S363">
            <v>4</v>
          </cell>
          <cell r="T363">
            <v>4</v>
          </cell>
          <cell r="U363">
            <v>1</v>
          </cell>
          <cell r="V363">
            <v>6</v>
          </cell>
          <cell r="W363">
            <v>16</v>
          </cell>
          <cell r="X363">
            <v>2.6666666666666665</v>
          </cell>
          <cell r="Y363">
            <v>0</v>
          </cell>
        </row>
        <row r="364">
          <cell r="C364">
            <v>466</v>
          </cell>
          <cell r="D364" t="str">
            <v>P.S. SANTA ROSITA DE SHIRINTIARI</v>
          </cell>
          <cell r="E364" t="str">
            <v>I-1</v>
          </cell>
          <cell r="F364">
            <v>15</v>
          </cell>
          <cell r="G364">
            <v>15</v>
          </cell>
          <cell r="H364">
            <v>1</v>
          </cell>
          <cell r="I364">
            <v>2</v>
          </cell>
          <cell r="J364">
            <v>4</v>
          </cell>
          <cell r="K364">
            <v>12</v>
          </cell>
          <cell r="L364">
            <v>3</v>
          </cell>
          <cell r="M364">
            <v>4</v>
          </cell>
          <cell r="N364">
            <v>4</v>
          </cell>
          <cell r="O364">
            <v>1</v>
          </cell>
          <cell r="P364">
            <v>2</v>
          </cell>
          <cell r="Q364">
            <v>1</v>
          </cell>
          <cell r="R364">
            <v>1</v>
          </cell>
          <cell r="S364">
            <v>4</v>
          </cell>
          <cell r="T364">
            <v>4</v>
          </cell>
          <cell r="U364">
            <v>1</v>
          </cell>
          <cell r="V364">
            <v>6</v>
          </cell>
          <cell r="W364">
            <v>16</v>
          </cell>
          <cell r="X364">
            <v>2.6666666666666665</v>
          </cell>
          <cell r="Y364">
            <v>0</v>
          </cell>
        </row>
        <row r="365">
          <cell r="C365">
            <v>510</v>
          </cell>
          <cell r="D365" t="str">
            <v>P.S. FLORIDA</v>
          </cell>
          <cell r="E365" t="str">
            <v>I-1</v>
          </cell>
          <cell r="F365">
            <v>2</v>
          </cell>
          <cell r="G365">
            <v>2</v>
          </cell>
          <cell r="H365">
            <v>1</v>
          </cell>
          <cell r="I365">
            <v>1</v>
          </cell>
          <cell r="J365">
            <v>2</v>
          </cell>
          <cell r="K365">
            <v>9</v>
          </cell>
          <cell r="L365">
            <v>4.5</v>
          </cell>
          <cell r="M365">
            <v>2</v>
          </cell>
          <cell r="N365">
            <v>19</v>
          </cell>
          <cell r="O365">
            <v>9.5</v>
          </cell>
          <cell r="P365">
            <v>1</v>
          </cell>
          <cell r="Q365">
            <v>3</v>
          </cell>
          <cell r="R365">
            <v>3</v>
          </cell>
          <cell r="S365">
            <v>2</v>
          </cell>
          <cell r="T365">
            <v>19</v>
          </cell>
          <cell r="U365">
            <v>9.5</v>
          </cell>
          <cell r="V365">
            <v>3</v>
          </cell>
          <cell r="W365">
            <v>19</v>
          </cell>
          <cell r="X365">
            <v>6.333333333333333</v>
          </cell>
          <cell r="Y365">
            <v>0</v>
          </cell>
        </row>
        <row r="366">
          <cell r="C366">
            <v>514</v>
          </cell>
          <cell r="D366" t="str">
            <v>P.S. FE Y ALEGRIA LA PRIMAVERA</v>
          </cell>
          <cell r="E366" t="str">
            <v>I-1</v>
          </cell>
          <cell r="F366">
            <v>8</v>
          </cell>
          <cell r="G366">
            <v>8</v>
          </cell>
          <cell r="H366">
            <v>1</v>
          </cell>
          <cell r="I366">
            <v>1</v>
          </cell>
          <cell r="J366">
            <v>2</v>
          </cell>
          <cell r="K366">
            <v>15</v>
          </cell>
          <cell r="L366">
            <v>7.5</v>
          </cell>
          <cell r="M366">
            <v>2</v>
          </cell>
          <cell r="N366">
            <v>12</v>
          </cell>
          <cell r="O366">
            <v>6</v>
          </cell>
          <cell r="P366">
            <v>1</v>
          </cell>
          <cell r="Q366">
            <v>1</v>
          </cell>
          <cell r="R366">
            <v>1</v>
          </cell>
          <cell r="S366">
            <v>2</v>
          </cell>
          <cell r="T366">
            <v>12</v>
          </cell>
          <cell r="U366">
            <v>6</v>
          </cell>
          <cell r="V366">
            <v>3</v>
          </cell>
          <cell r="W366">
            <v>13</v>
          </cell>
          <cell r="X366">
            <v>4.333333333333333</v>
          </cell>
          <cell r="Y366">
            <v>0</v>
          </cell>
        </row>
        <row r="367">
          <cell r="C367">
            <v>467</v>
          </cell>
          <cell r="D367" t="str">
            <v>P.S. SHIMA</v>
          </cell>
          <cell r="E367" t="str">
            <v>I-2</v>
          </cell>
          <cell r="F367">
            <v>25</v>
          </cell>
          <cell r="G367">
            <v>25</v>
          </cell>
          <cell r="H367">
            <v>1</v>
          </cell>
          <cell r="I367">
            <v>3</v>
          </cell>
          <cell r="J367">
            <v>6</v>
          </cell>
          <cell r="K367">
            <v>18</v>
          </cell>
          <cell r="L367">
            <v>3</v>
          </cell>
          <cell r="M367">
            <v>6</v>
          </cell>
          <cell r="N367">
            <v>4</v>
          </cell>
          <cell r="O367">
            <v>0.66666666666666663</v>
          </cell>
          <cell r="P367">
            <v>3</v>
          </cell>
          <cell r="Q367">
            <v>2</v>
          </cell>
          <cell r="R367">
            <v>1</v>
          </cell>
          <cell r="S367">
            <v>6</v>
          </cell>
          <cell r="T367">
            <v>4</v>
          </cell>
          <cell r="U367">
            <v>0.66666666666666663</v>
          </cell>
          <cell r="V367">
            <v>9</v>
          </cell>
          <cell r="W367">
            <v>16</v>
          </cell>
          <cell r="X367">
            <v>1.7777777777777777</v>
          </cell>
          <cell r="Y367" t="str">
            <v>NO</v>
          </cell>
          <cell r="Z367">
            <v>0</v>
          </cell>
        </row>
        <row r="368">
          <cell r="C368">
            <v>469</v>
          </cell>
          <cell r="D368" t="str">
            <v>C.S. PUERTO OCOPA</v>
          </cell>
          <cell r="E368" t="str">
            <v>I-3</v>
          </cell>
          <cell r="F368">
            <v>61</v>
          </cell>
          <cell r="G368">
            <v>61</v>
          </cell>
          <cell r="H368">
            <v>1</v>
          </cell>
          <cell r="I368">
            <v>6</v>
          </cell>
          <cell r="J368">
            <v>12</v>
          </cell>
          <cell r="K368">
            <v>63</v>
          </cell>
          <cell r="L368">
            <v>5.25</v>
          </cell>
          <cell r="M368">
            <v>12</v>
          </cell>
          <cell r="N368">
            <v>101</v>
          </cell>
          <cell r="O368">
            <v>8.4166666666666661</v>
          </cell>
          <cell r="P368">
            <v>6</v>
          </cell>
          <cell r="Q368">
            <v>28</v>
          </cell>
          <cell r="R368">
            <v>4.666666666666667</v>
          </cell>
          <cell r="S368">
            <v>12</v>
          </cell>
          <cell r="T368">
            <v>101</v>
          </cell>
          <cell r="U368">
            <v>8.4166666666666661</v>
          </cell>
          <cell r="V368">
            <v>18</v>
          </cell>
          <cell r="W368">
            <v>38</v>
          </cell>
          <cell r="X368">
            <v>2.1111111111111112</v>
          </cell>
          <cell r="Y368">
            <v>0</v>
          </cell>
        </row>
        <row r="369">
          <cell r="C369">
            <v>470</v>
          </cell>
          <cell r="D369" t="str">
            <v>P.S. SAN MIGUEL DE OTICA</v>
          </cell>
          <cell r="E369" t="str">
            <v>I-2</v>
          </cell>
          <cell r="F369">
            <v>32</v>
          </cell>
          <cell r="G369">
            <v>32</v>
          </cell>
          <cell r="H369">
            <v>1</v>
          </cell>
          <cell r="I369">
            <v>3</v>
          </cell>
          <cell r="J369">
            <v>6</v>
          </cell>
          <cell r="K369">
            <v>24</v>
          </cell>
          <cell r="L369">
            <v>4</v>
          </cell>
          <cell r="M369">
            <v>6</v>
          </cell>
          <cell r="N369">
            <v>8</v>
          </cell>
          <cell r="O369">
            <v>1.3333333333333333</v>
          </cell>
          <cell r="P369">
            <v>3</v>
          </cell>
          <cell r="Q369">
            <v>2</v>
          </cell>
          <cell r="R369">
            <v>1</v>
          </cell>
          <cell r="S369">
            <v>6</v>
          </cell>
          <cell r="T369">
            <v>8</v>
          </cell>
          <cell r="U369">
            <v>1.3333333333333333</v>
          </cell>
          <cell r="V369">
            <v>9</v>
          </cell>
          <cell r="W369">
            <v>32</v>
          </cell>
          <cell r="X369">
            <v>3.5555555555555554</v>
          </cell>
          <cell r="Y369">
            <v>0</v>
          </cell>
        </row>
        <row r="370">
          <cell r="C370">
            <v>472</v>
          </cell>
          <cell r="D370" t="str">
            <v>P.S. OVIRI</v>
          </cell>
          <cell r="E370" t="str">
            <v>I-2</v>
          </cell>
          <cell r="F370">
            <v>26</v>
          </cell>
          <cell r="G370">
            <v>26</v>
          </cell>
          <cell r="H370">
            <v>1</v>
          </cell>
          <cell r="I370">
            <v>3</v>
          </cell>
          <cell r="J370">
            <v>6</v>
          </cell>
          <cell r="K370">
            <v>12</v>
          </cell>
          <cell r="L370">
            <v>2</v>
          </cell>
          <cell r="M370">
            <v>6</v>
          </cell>
          <cell r="N370">
            <v>13</v>
          </cell>
          <cell r="O370">
            <v>2.1666666666666665</v>
          </cell>
          <cell r="P370">
            <v>3</v>
          </cell>
          <cell r="Q370">
            <v>1</v>
          </cell>
          <cell r="R370">
            <v>1</v>
          </cell>
          <cell r="S370">
            <v>6</v>
          </cell>
          <cell r="T370">
            <v>13</v>
          </cell>
          <cell r="U370">
            <v>2.1666666666666665</v>
          </cell>
          <cell r="V370">
            <v>9</v>
          </cell>
          <cell r="W370">
            <v>22</v>
          </cell>
          <cell r="X370">
            <v>2.4444444444444446</v>
          </cell>
          <cell r="Y370">
            <v>0</v>
          </cell>
        </row>
        <row r="371">
          <cell r="C371">
            <v>473</v>
          </cell>
          <cell r="D371" t="str">
            <v>C.S. SAN VICENTE DE CANAAN</v>
          </cell>
          <cell r="E371" t="str">
            <v>I-3</v>
          </cell>
          <cell r="F371">
            <v>80</v>
          </cell>
          <cell r="G371">
            <v>80</v>
          </cell>
          <cell r="H371">
            <v>1</v>
          </cell>
          <cell r="I371">
            <v>7</v>
          </cell>
          <cell r="J371">
            <v>14</v>
          </cell>
          <cell r="K371">
            <v>58</v>
          </cell>
          <cell r="L371">
            <v>4.1428571428571432</v>
          </cell>
          <cell r="M371">
            <v>14</v>
          </cell>
          <cell r="N371">
            <v>15</v>
          </cell>
          <cell r="O371">
            <v>1.0714285714285714</v>
          </cell>
          <cell r="P371">
            <v>7</v>
          </cell>
          <cell r="Q371">
            <v>1</v>
          </cell>
          <cell r="R371">
            <v>1</v>
          </cell>
          <cell r="S371">
            <v>14</v>
          </cell>
          <cell r="T371">
            <v>15</v>
          </cell>
          <cell r="U371">
            <v>1.0714285714285714</v>
          </cell>
          <cell r="V371">
            <v>21</v>
          </cell>
          <cell r="W371">
            <v>40</v>
          </cell>
          <cell r="X371">
            <v>1.9047619047619047</v>
          </cell>
          <cell r="Y371">
            <v>0</v>
          </cell>
        </row>
        <row r="372">
          <cell r="C372">
            <v>474</v>
          </cell>
          <cell r="D372" t="str">
            <v>P.S. QUITENI</v>
          </cell>
          <cell r="E372" t="str">
            <v>I-2</v>
          </cell>
          <cell r="F372">
            <v>50</v>
          </cell>
          <cell r="G372">
            <v>50</v>
          </cell>
          <cell r="H372">
            <v>1</v>
          </cell>
          <cell r="I372">
            <v>5</v>
          </cell>
          <cell r="J372">
            <v>10</v>
          </cell>
          <cell r="K372">
            <v>26</v>
          </cell>
          <cell r="L372">
            <v>2.6</v>
          </cell>
          <cell r="M372">
            <v>10</v>
          </cell>
          <cell r="N372">
            <v>14</v>
          </cell>
          <cell r="O372">
            <v>1.4</v>
          </cell>
          <cell r="P372">
            <v>5</v>
          </cell>
          <cell r="Q372">
            <v>1</v>
          </cell>
          <cell r="R372">
            <v>1</v>
          </cell>
          <cell r="S372">
            <v>10</v>
          </cell>
          <cell r="T372">
            <v>14</v>
          </cell>
          <cell r="U372">
            <v>1.4</v>
          </cell>
          <cell r="V372">
            <v>15</v>
          </cell>
          <cell r="W372">
            <v>22</v>
          </cell>
          <cell r="X372">
            <v>1.4666666666666666</v>
          </cell>
          <cell r="Y372">
            <v>0</v>
          </cell>
        </row>
        <row r="373">
          <cell r="C373">
            <v>475</v>
          </cell>
          <cell r="D373" t="str">
            <v>P.S. CAPERUSIA</v>
          </cell>
          <cell r="E373" t="str">
            <v>I-1</v>
          </cell>
          <cell r="F373">
            <v>19</v>
          </cell>
          <cell r="G373">
            <v>19</v>
          </cell>
          <cell r="H373">
            <v>1</v>
          </cell>
          <cell r="I373">
            <v>2</v>
          </cell>
          <cell r="J373">
            <v>4</v>
          </cell>
          <cell r="K373">
            <v>10</v>
          </cell>
          <cell r="L373">
            <v>2.5</v>
          </cell>
          <cell r="M373">
            <v>4</v>
          </cell>
          <cell r="N373">
            <v>4</v>
          </cell>
          <cell r="O373">
            <v>1</v>
          </cell>
          <cell r="P373">
            <v>2</v>
          </cell>
          <cell r="Q373">
            <v>2</v>
          </cell>
          <cell r="R373">
            <v>1</v>
          </cell>
          <cell r="S373">
            <v>4</v>
          </cell>
          <cell r="T373">
            <v>4</v>
          </cell>
          <cell r="U373">
            <v>1</v>
          </cell>
          <cell r="V373">
            <v>6</v>
          </cell>
          <cell r="W373">
            <v>16</v>
          </cell>
          <cell r="X373">
            <v>2.6666666666666665</v>
          </cell>
          <cell r="Y373">
            <v>0</v>
          </cell>
        </row>
        <row r="374">
          <cell r="C374">
            <v>511</v>
          </cell>
          <cell r="D374" t="str">
            <v>P.S. SAN JUAN DE MANTARO</v>
          </cell>
          <cell r="E374" t="str">
            <v>I-1</v>
          </cell>
          <cell r="F374">
            <v>16</v>
          </cell>
          <cell r="G374">
            <v>16</v>
          </cell>
          <cell r="H374">
            <v>1</v>
          </cell>
          <cell r="I374">
            <v>2</v>
          </cell>
          <cell r="J374">
            <v>4</v>
          </cell>
          <cell r="K374">
            <v>23</v>
          </cell>
          <cell r="L374">
            <v>5.75</v>
          </cell>
          <cell r="M374">
            <v>4</v>
          </cell>
          <cell r="N374">
            <v>12</v>
          </cell>
          <cell r="O374">
            <v>3</v>
          </cell>
          <cell r="P374">
            <v>2</v>
          </cell>
          <cell r="Q374">
            <v>4</v>
          </cell>
          <cell r="R374">
            <v>2</v>
          </cell>
          <cell r="S374">
            <v>4</v>
          </cell>
          <cell r="T374">
            <v>12</v>
          </cell>
          <cell r="U374">
            <v>3</v>
          </cell>
          <cell r="V374">
            <v>6</v>
          </cell>
          <cell r="W374">
            <v>12</v>
          </cell>
          <cell r="X374">
            <v>2</v>
          </cell>
          <cell r="Y374">
            <v>0</v>
          </cell>
        </row>
        <row r="375">
          <cell r="C375">
            <v>512</v>
          </cell>
          <cell r="D375" t="str">
            <v>P.S. TUNONTUARI RIO ENE</v>
          </cell>
          <cell r="E375" t="str">
            <v>I-1</v>
          </cell>
          <cell r="F375">
            <v>13</v>
          </cell>
          <cell r="G375">
            <v>13</v>
          </cell>
          <cell r="H375">
            <v>1</v>
          </cell>
          <cell r="I375">
            <v>2</v>
          </cell>
          <cell r="J375">
            <v>4</v>
          </cell>
          <cell r="K375">
            <v>16</v>
          </cell>
          <cell r="L375">
            <v>4</v>
          </cell>
          <cell r="M375">
            <v>4</v>
          </cell>
          <cell r="N375">
            <v>7</v>
          </cell>
          <cell r="O375">
            <v>1.75</v>
          </cell>
          <cell r="P375">
            <v>2</v>
          </cell>
          <cell r="Q375">
            <v>3</v>
          </cell>
          <cell r="R375">
            <v>1.5</v>
          </cell>
          <cell r="S375">
            <v>4</v>
          </cell>
          <cell r="T375">
            <v>7</v>
          </cell>
          <cell r="U375">
            <v>1.75</v>
          </cell>
          <cell r="V375">
            <v>6</v>
          </cell>
          <cell r="W375">
            <v>15</v>
          </cell>
          <cell r="X375">
            <v>2.5</v>
          </cell>
          <cell r="Y375">
            <v>0</v>
          </cell>
        </row>
        <row r="376">
          <cell r="C376">
            <v>7187</v>
          </cell>
          <cell r="D376" t="str">
            <v>P.S. VISTA ALEGRE DEL VALLE DE SANTA CRU</v>
          </cell>
          <cell r="E376" t="str">
            <v>I-2</v>
          </cell>
          <cell r="F376">
            <v>27</v>
          </cell>
          <cell r="G376">
            <v>27</v>
          </cell>
          <cell r="H376">
            <v>1</v>
          </cell>
          <cell r="I376">
            <v>3</v>
          </cell>
          <cell r="J376">
            <v>6</v>
          </cell>
          <cell r="K376">
            <v>28</v>
          </cell>
          <cell r="L376">
            <v>4.666666666666667</v>
          </cell>
          <cell r="M376">
            <v>6</v>
          </cell>
          <cell r="N376">
            <v>17</v>
          </cell>
          <cell r="O376">
            <v>2.8333333333333335</v>
          </cell>
          <cell r="P376">
            <v>3</v>
          </cell>
          <cell r="Q376">
            <v>2</v>
          </cell>
          <cell r="R376">
            <v>1</v>
          </cell>
          <cell r="S376">
            <v>6</v>
          </cell>
          <cell r="T376">
            <v>17</v>
          </cell>
          <cell r="U376">
            <v>2.8333333333333335</v>
          </cell>
          <cell r="V376">
            <v>9</v>
          </cell>
          <cell r="W376">
            <v>21</v>
          </cell>
          <cell r="X376">
            <v>2.3333333333333335</v>
          </cell>
          <cell r="Y376">
            <v>0</v>
          </cell>
        </row>
        <row r="377">
          <cell r="C377">
            <v>477</v>
          </cell>
          <cell r="D377" t="str">
            <v>P.S. HUAHUARI</v>
          </cell>
          <cell r="E377" t="str">
            <v>I-2</v>
          </cell>
          <cell r="F377">
            <v>26</v>
          </cell>
          <cell r="G377">
            <v>26</v>
          </cell>
          <cell r="H377">
            <v>1</v>
          </cell>
          <cell r="I377">
            <v>3</v>
          </cell>
          <cell r="J377">
            <v>6</v>
          </cell>
          <cell r="K377">
            <v>18</v>
          </cell>
          <cell r="L377">
            <v>3</v>
          </cell>
          <cell r="M377">
            <v>6</v>
          </cell>
          <cell r="N377">
            <v>8</v>
          </cell>
          <cell r="O377">
            <v>1.3333333333333333</v>
          </cell>
          <cell r="P377">
            <v>3</v>
          </cell>
          <cell r="Q377">
            <v>2</v>
          </cell>
          <cell r="R377">
            <v>1</v>
          </cell>
          <cell r="S377">
            <v>6</v>
          </cell>
          <cell r="T377">
            <v>8</v>
          </cell>
          <cell r="U377">
            <v>1.3333333333333333</v>
          </cell>
          <cell r="V377">
            <v>9</v>
          </cell>
          <cell r="W377">
            <v>13</v>
          </cell>
          <cell r="X377">
            <v>1.4444444444444444</v>
          </cell>
          <cell r="Y377">
            <v>0</v>
          </cell>
        </row>
        <row r="378">
          <cell r="C378">
            <v>478</v>
          </cell>
          <cell r="D378" t="str">
            <v>P.S. RIO VENADO</v>
          </cell>
          <cell r="E378" t="str">
            <v>I-2</v>
          </cell>
          <cell r="F378">
            <v>13</v>
          </cell>
          <cell r="G378">
            <v>13</v>
          </cell>
          <cell r="H378">
            <v>1</v>
          </cell>
          <cell r="I378">
            <v>2</v>
          </cell>
          <cell r="J378">
            <v>4</v>
          </cell>
          <cell r="K378">
            <v>10</v>
          </cell>
          <cell r="L378">
            <v>2.5</v>
          </cell>
          <cell r="M378">
            <v>4</v>
          </cell>
          <cell r="N378">
            <v>8</v>
          </cell>
          <cell r="O378">
            <v>2</v>
          </cell>
          <cell r="P378">
            <v>2</v>
          </cell>
          <cell r="Q378">
            <v>1</v>
          </cell>
          <cell r="R378">
            <v>1</v>
          </cell>
          <cell r="S378">
            <v>4</v>
          </cell>
          <cell r="T378">
            <v>8</v>
          </cell>
          <cell r="U378">
            <v>2</v>
          </cell>
          <cell r="V378">
            <v>6</v>
          </cell>
          <cell r="W378">
            <v>11</v>
          </cell>
          <cell r="X378">
            <v>1.8333333333333333</v>
          </cell>
          <cell r="Y378">
            <v>0</v>
          </cell>
        </row>
        <row r="379">
          <cell r="C379">
            <v>479</v>
          </cell>
          <cell r="D379" t="str">
            <v>P.S. SANTO DGO DE MARANKIARI</v>
          </cell>
          <cell r="E379" t="str">
            <v>I-2</v>
          </cell>
          <cell r="F379">
            <v>49</v>
          </cell>
          <cell r="G379">
            <v>49</v>
          </cell>
          <cell r="H379">
            <v>1</v>
          </cell>
          <cell r="I379">
            <v>5</v>
          </cell>
          <cell r="J379">
            <v>10</v>
          </cell>
          <cell r="K379">
            <v>27</v>
          </cell>
          <cell r="L379">
            <v>2.7</v>
          </cell>
          <cell r="M379">
            <v>10</v>
          </cell>
          <cell r="N379">
            <v>18</v>
          </cell>
          <cell r="O379">
            <v>1.8</v>
          </cell>
          <cell r="P379">
            <v>5</v>
          </cell>
          <cell r="Q379">
            <v>4</v>
          </cell>
          <cell r="R379">
            <v>1</v>
          </cell>
          <cell r="S379">
            <v>10</v>
          </cell>
          <cell r="T379">
            <v>18</v>
          </cell>
          <cell r="U379">
            <v>1.8</v>
          </cell>
          <cell r="V379">
            <v>15</v>
          </cell>
          <cell r="W379">
            <v>19</v>
          </cell>
          <cell r="X379">
            <v>1.2666666666666666</v>
          </cell>
          <cell r="Y379">
            <v>0</v>
          </cell>
        </row>
        <row r="380">
          <cell r="C380">
            <v>480</v>
          </cell>
          <cell r="D380" t="str">
            <v>P.S. BAJO CAPIRO</v>
          </cell>
          <cell r="E380" t="str">
            <v>I-2</v>
          </cell>
          <cell r="F380">
            <v>10</v>
          </cell>
          <cell r="G380">
            <v>10</v>
          </cell>
          <cell r="H380">
            <v>1</v>
          </cell>
          <cell r="I380">
            <v>1</v>
          </cell>
          <cell r="J380">
            <v>2</v>
          </cell>
          <cell r="K380">
            <v>8</v>
          </cell>
          <cell r="L380">
            <v>4</v>
          </cell>
          <cell r="M380">
            <v>2</v>
          </cell>
          <cell r="N380">
            <v>8</v>
          </cell>
          <cell r="O380">
            <v>4</v>
          </cell>
          <cell r="P380">
            <v>1</v>
          </cell>
          <cell r="Q380">
            <v>1</v>
          </cell>
          <cell r="R380">
            <v>1</v>
          </cell>
          <cell r="S380">
            <v>2</v>
          </cell>
          <cell r="T380">
            <v>8</v>
          </cell>
          <cell r="U380">
            <v>4</v>
          </cell>
          <cell r="V380">
            <v>3</v>
          </cell>
          <cell r="W380">
            <v>6</v>
          </cell>
          <cell r="X380">
            <v>2</v>
          </cell>
          <cell r="Y380">
            <v>0</v>
          </cell>
        </row>
        <row r="381">
          <cell r="C381">
            <v>481</v>
          </cell>
          <cell r="D381" t="str">
            <v>P.S. PARATUSHALI</v>
          </cell>
          <cell r="E381" t="str">
            <v>I-2</v>
          </cell>
          <cell r="F381">
            <v>9</v>
          </cell>
          <cell r="G381">
            <v>9</v>
          </cell>
          <cell r="H381">
            <v>1</v>
          </cell>
          <cell r="I381">
            <v>1</v>
          </cell>
          <cell r="J381">
            <v>2</v>
          </cell>
          <cell r="K381">
            <v>9</v>
          </cell>
          <cell r="L381">
            <v>4.5</v>
          </cell>
          <cell r="M381">
            <v>2</v>
          </cell>
          <cell r="N381">
            <v>7</v>
          </cell>
          <cell r="O381">
            <v>3.5</v>
          </cell>
          <cell r="P381">
            <v>1</v>
          </cell>
          <cell r="Q381">
            <v>1</v>
          </cell>
          <cell r="R381">
            <v>1</v>
          </cell>
          <cell r="S381">
            <v>2</v>
          </cell>
          <cell r="T381">
            <v>7</v>
          </cell>
          <cell r="U381">
            <v>3.5</v>
          </cell>
          <cell r="V381">
            <v>3</v>
          </cell>
          <cell r="W381">
            <v>10</v>
          </cell>
          <cell r="X381">
            <v>3.3333333333333335</v>
          </cell>
          <cell r="Y381">
            <v>0</v>
          </cell>
        </row>
        <row r="382">
          <cell r="C382">
            <v>482</v>
          </cell>
          <cell r="D382" t="str">
            <v>P.S. HUANTASHIRI</v>
          </cell>
          <cell r="E382" t="str">
            <v>I-2</v>
          </cell>
          <cell r="F382">
            <v>36</v>
          </cell>
          <cell r="G382">
            <v>36</v>
          </cell>
          <cell r="H382">
            <v>1</v>
          </cell>
          <cell r="I382">
            <v>3</v>
          </cell>
          <cell r="J382">
            <v>6</v>
          </cell>
          <cell r="K382">
            <v>30</v>
          </cell>
          <cell r="L382">
            <v>5</v>
          </cell>
          <cell r="M382">
            <v>6</v>
          </cell>
          <cell r="N382">
            <v>16</v>
          </cell>
          <cell r="O382">
            <v>2.6666666666666665</v>
          </cell>
          <cell r="P382">
            <v>3</v>
          </cell>
          <cell r="Q382">
            <v>1</v>
          </cell>
          <cell r="R382">
            <v>1</v>
          </cell>
          <cell r="S382">
            <v>6</v>
          </cell>
          <cell r="T382">
            <v>16</v>
          </cell>
          <cell r="U382">
            <v>2.6666666666666665</v>
          </cell>
          <cell r="V382">
            <v>9</v>
          </cell>
          <cell r="W382">
            <v>18</v>
          </cell>
          <cell r="X382">
            <v>2</v>
          </cell>
          <cell r="Y382">
            <v>0</v>
          </cell>
        </row>
        <row r="383">
          <cell r="C383">
            <v>483</v>
          </cell>
          <cell r="D383" t="str">
            <v>P.S. SANIBENI</v>
          </cell>
          <cell r="E383" t="str">
            <v>I-2</v>
          </cell>
          <cell r="F383">
            <v>17</v>
          </cell>
          <cell r="G383">
            <v>17</v>
          </cell>
          <cell r="H383">
            <v>1</v>
          </cell>
          <cell r="I383">
            <v>2</v>
          </cell>
          <cell r="J383">
            <v>4</v>
          </cell>
          <cell r="K383">
            <v>11</v>
          </cell>
          <cell r="L383">
            <v>2.75</v>
          </cell>
          <cell r="M383">
            <v>4</v>
          </cell>
          <cell r="N383">
            <v>12</v>
          </cell>
          <cell r="O383">
            <v>3</v>
          </cell>
          <cell r="P383">
            <v>2</v>
          </cell>
          <cell r="Q383">
            <v>2</v>
          </cell>
          <cell r="R383">
            <v>1</v>
          </cell>
          <cell r="S383">
            <v>4</v>
          </cell>
          <cell r="T383">
            <v>12</v>
          </cell>
          <cell r="U383">
            <v>3</v>
          </cell>
          <cell r="V383">
            <v>6</v>
          </cell>
          <cell r="W383">
            <v>11</v>
          </cell>
          <cell r="X383">
            <v>1.8333333333333333</v>
          </cell>
          <cell r="Y383">
            <v>0</v>
          </cell>
        </row>
        <row r="384">
          <cell r="C384">
            <v>484</v>
          </cell>
          <cell r="D384" t="str">
            <v>P.S. ALTO PAURELI</v>
          </cell>
          <cell r="E384" t="str">
            <v>I-1</v>
          </cell>
          <cell r="F384">
            <v>16</v>
          </cell>
          <cell r="G384">
            <v>16</v>
          </cell>
          <cell r="H384">
            <v>1</v>
          </cell>
          <cell r="I384">
            <v>2</v>
          </cell>
          <cell r="J384">
            <v>4</v>
          </cell>
          <cell r="K384">
            <v>14</v>
          </cell>
          <cell r="L384">
            <v>3.5</v>
          </cell>
          <cell r="M384">
            <v>4</v>
          </cell>
          <cell r="N384">
            <v>9</v>
          </cell>
          <cell r="O384">
            <v>2.25</v>
          </cell>
          <cell r="P384">
            <v>2</v>
          </cell>
          <cell r="Q384">
            <v>1</v>
          </cell>
          <cell r="R384">
            <v>1</v>
          </cell>
          <cell r="S384">
            <v>4</v>
          </cell>
          <cell r="T384">
            <v>9</v>
          </cell>
          <cell r="U384">
            <v>2.25</v>
          </cell>
          <cell r="V384">
            <v>6</v>
          </cell>
          <cell r="W384">
            <v>10</v>
          </cell>
          <cell r="X384">
            <v>1.6666666666666667</v>
          </cell>
          <cell r="Y384">
            <v>0</v>
          </cell>
        </row>
        <row r="385">
          <cell r="C385">
            <v>485</v>
          </cell>
          <cell r="D385" t="str">
            <v>C.S. COVIRIALI</v>
          </cell>
          <cell r="E385" t="str">
            <v>I-3</v>
          </cell>
          <cell r="F385">
            <v>31</v>
          </cell>
          <cell r="G385">
            <v>31</v>
          </cell>
          <cell r="H385">
            <v>1</v>
          </cell>
          <cell r="I385">
            <v>3</v>
          </cell>
          <cell r="J385">
            <v>6</v>
          </cell>
          <cell r="K385">
            <v>133</v>
          </cell>
          <cell r="L385">
            <v>22.166666666666668</v>
          </cell>
          <cell r="M385">
            <v>6</v>
          </cell>
          <cell r="N385">
            <v>42</v>
          </cell>
          <cell r="O385">
            <v>7</v>
          </cell>
          <cell r="P385">
            <v>3</v>
          </cell>
          <cell r="Q385">
            <v>3</v>
          </cell>
          <cell r="R385">
            <v>1</v>
          </cell>
          <cell r="S385">
            <v>6</v>
          </cell>
          <cell r="T385">
            <v>42</v>
          </cell>
          <cell r="U385">
            <v>7</v>
          </cell>
          <cell r="V385">
            <v>9</v>
          </cell>
          <cell r="W385">
            <v>122</v>
          </cell>
          <cell r="X385">
            <v>13.555555555555555</v>
          </cell>
          <cell r="Y385">
            <v>0</v>
          </cell>
        </row>
        <row r="386">
          <cell r="C386">
            <v>486</v>
          </cell>
          <cell r="D386" t="str">
            <v>P.S. SAN PEDRO</v>
          </cell>
          <cell r="E386" t="str">
            <v>I-2</v>
          </cell>
          <cell r="F386">
            <v>11</v>
          </cell>
          <cell r="G386">
            <v>11</v>
          </cell>
          <cell r="H386">
            <v>1</v>
          </cell>
          <cell r="I386">
            <v>1</v>
          </cell>
          <cell r="J386">
            <v>2</v>
          </cell>
          <cell r="K386">
            <v>6</v>
          </cell>
          <cell r="L386">
            <v>3</v>
          </cell>
          <cell r="M386">
            <v>2</v>
          </cell>
          <cell r="N386">
            <v>11</v>
          </cell>
          <cell r="O386">
            <v>5.5</v>
          </cell>
          <cell r="P386">
            <v>1</v>
          </cell>
          <cell r="Q386">
            <v>1</v>
          </cell>
          <cell r="R386">
            <v>1</v>
          </cell>
          <cell r="S386">
            <v>2</v>
          </cell>
          <cell r="T386">
            <v>11</v>
          </cell>
          <cell r="U386">
            <v>5.5</v>
          </cell>
          <cell r="V386">
            <v>3</v>
          </cell>
          <cell r="W386">
            <v>4</v>
          </cell>
          <cell r="X386">
            <v>1.3333333333333333</v>
          </cell>
          <cell r="Y386">
            <v>0</v>
          </cell>
        </row>
        <row r="387">
          <cell r="C387">
            <v>487</v>
          </cell>
          <cell r="D387" t="str">
            <v>P.S. SANTA MARIA</v>
          </cell>
          <cell r="E387" t="str">
            <v>I-1</v>
          </cell>
          <cell r="F387">
            <v>5</v>
          </cell>
          <cell r="G387">
            <v>5</v>
          </cell>
          <cell r="H387">
            <v>1</v>
          </cell>
          <cell r="I387">
            <v>1</v>
          </cell>
          <cell r="J387">
            <v>2</v>
          </cell>
          <cell r="K387">
            <v>13</v>
          </cell>
          <cell r="L387">
            <v>6.5</v>
          </cell>
          <cell r="M387">
            <v>2</v>
          </cell>
          <cell r="N387">
            <v>10</v>
          </cell>
          <cell r="O387">
            <v>5</v>
          </cell>
          <cell r="P387">
            <v>1</v>
          </cell>
          <cell r="Q387">
            <v>2</v>
          </cell>
          <cell r="R387">
            <v>2</v>
          </cell>
          <cell r="S387">
            <v>2</v>
          </cell>
          <cell r="T387">
            <v>10</v>
          </cell>
          <cell r="U387">
            <v>5</v>
          </cell>
          <cell r="V387">
            <v>3</v>
          </cell>
          <cell r="W387">
            <v>16</v>
          </cell>
          <cell r="X387">
            <v>5.333333333333333</v>
          </cell>
          <cell r="Y387">
            <v>0</v>
          </cell>
        </row>
        <row r="388">
          <cell r="C388">
            <v>488</v>
          </cell>
          <cell r="D388" t="str">
            <v>P.S. SAN ANDRES</v>
          </cell>
          <cell r="E388" t="str">
            <v>I-1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>
            <v>2</v>
          </cell>
          <cell r="K388">
            <v>9</v>
          </cell>
          <cell r="L388">
            <v>4.5</v>
          </cell>
          <cell r="M388">
            <v>2</v>
          </cell>
          <cell r="N388">
            <v>5</v>
          </cell>
          <cell r="O388">
            <v>2.5</v>
          </cell>
          <cell r="P388">
            <v>1</v>
          </cell>
          <cell r="Q388">
            <v>2</v>
          </cell>
          <cell r="R388">
            <v>2</v>
          </cell>
          <cell r="S388">
            <v>2</v>
          </cell>
          <cell r="T388">
            <v>5</v>
          </cell>
          <cell r="U388">
            <v>2.5</v>
          </cell>
          <cell r="V388">
            <v>3</v>
          </cell>
          <cell r="W388">
            <v>9</v>
          </cell>
          <cell r="X388">
            <v>3</v>
          </cell>
          <cell r="Y388">
            <v>0</v>
          </cell>
        </row>
        <row r="389">
          <cell r="C389">
            <v>489</v>
          </cell>
          <cell r="D389" t="str">
            <v>P.S. BUENOS AIRES</v>
          </cell>
          <cell r="E389" t="str">
            <v>I-1</v>
          </cell>
          <cell r="F389">
            <v>6</v>
          </cell>
          <cell r="G389">
            <v>6</v>
          </cell>
          <cell r="H389">
            <v>1</v>
          </cell>
          <cell r="I389">
            <v>1</v>
          </cell>
          <cell r="J389">
            <v>2</v>
          </cell>
          <cell r="K389">
            <v>5</v>
          </cell>
          <cell r="L389">
            <v>2.5</v>
          </cell>
          <cell r="M389">
            <v>2</v>
          </cell>
          <cell r="N389">
            <v>11</v>
          </cell>
          <cell r="O389">
            <v>5.5</v>
          </cell>
          <cell r="P389">
            <v>1</v>
          </cell>
          <cell r="Q389">
            <v>1</v>
          </cell>
          <cell r="R389">
            <v>1</v>
          </cell>
          <cell r="S389">
            <v>2</v>
          </cell>
          <cell r="T389">
            <v>11</v>
          </cell>
          <cell r="U389">
            <v>5.5</v>
          </cell>
          <cell r="V389">
            <v>3</v>
          </cell>
          <cell r="W389">
            <v>13</v>
          </cell>
          <cell r="X389">
            <v>4.333333333333333</v>
          </cell>
          <cell r="Y389">
            <v>0</v>
          </cell>
        </row>
        <row r="390">
          <cell r="C390">
            <v>492</v>
          </cell>
          <cell r="D390" t="str">
            <v>P.S. SANTA ROSITA</v>
          </cell>
          <cell r="E390" t="str">
            <v>I-2</v>
          </cell>
          <cell r="F390">
            <v>14</v>
          </cell>
          <cell r="G390">
            <v>14</v>
          </cell>
          <cell r="H390">
            <v>1</v>
          </cell>
          <cell r="I390">
            <v>2</v>
          </cell>
          <cell r="J390">
            <v>4</v>
          </cell>
          <cell r="K390">
            <v>6</v>
          </cell>
          <cell r="L390">
            <v>1.5</v>
          </cell>
          <cell r="M390">
            <v>4</v>
          </cell>
          <cell r="N390">
            <v>13</v>
          </cell>
          <cell r="O390">
            <v>3.25</v>
          </cell>
          <cell r="P390">
            <v>2</v>
          </cell>
          <cell r="Q390">
            <v>2</v>
          </cell>
          <cell r="R390">
            <v>1</v>
          </cell>
          <cell r="S390">
            <v>4</v>
          </cell>
          <cell r="T390">
            <v>13</v>
          </cell>
          <cell r="U390">
            <v>3.25</v>
          </cell>
          <cell r="V390">
            <v>6</v>
          </cell>
          <cell r="W390">
            <v>6</v>
          </cell>
          <cell r="X390">
            <v>1</v>
          </cell>
          <cell r="Y390">
            <v>0</v>
          </cell>
        </row>
        <row r="391">
          <cell r="C391">
            <v>493</v>
          </cell>
          <cell r="D391" t="str">
            <v>P.S. MARIPOSA</v>
          </cell>
          <cell r="E391" t="str">
            <v>I-2</v>
          </cell>
          <cell r="F391">
            <v>10</v>
          </cell>
          <cell r="G391">
            <v>10</v>
          </cell>
          <cell r="H391">
            <v>1</v>
          </cell>
          <cell r="I391">
            <v>1</v>
          </cell>
          <cell r="J391">
            <v>2</v>
          </cell>
          <cell r="K391">
            <v>8</v>
          </cell>
          <cell r="L391">
            <v>4</v>
          </cell>
          <cell r="M391">
            <v>2</v>
          </cell>
          <cell r="N391">
            <v>8</v>
          </cell>
          <cell r="O391">
            <v>4</v>
          </cell>
          <cell r="P391">
            <v>1</v>
          </cell>
          <cell r="Q391">
            <v>1</v>
          </cell>
          <cell r="R391">
            <v>1</v>
          </cell>
          <cell r="S391">
            <v>2</v>
          </cell>
          <cell r="T391">
            <v>8</v>
          </cell>
          <cell r="U391">
            <v>4</v>
          </cell>
          <cell r="V391">
            <v>3</v>
          </cell>
          <cell r="W391">
            <v>8</v>
          </cell>
          <cell r="X391">
            <v>2.6666666666666665</v>
          </cell>
          <cell r="Y391">
            <v>0</v>
          </cell>
        </row>
        <row r="392">
          <cell r="C392">
            <v>494</v>
          </cell>
          <cell r="D392" t="str">
            <v>P.S. APALLA CALABAZA</v>
          </cell>
          <cell r="E392" t="str">
            <v>I-2</v>
          </cell>
          <cell r="F392">
            <v>0</v>
          </cell>
          <cell r="G392">
            <v>0</v>
          </cell>
          <cell r="H392" t="str">
            <v>SIN DATO</v>
          </cell>
          <cell r="I392">
            <v>0</v>
          </cell>
          <cell r="J392">
            <v>0</v>
          </cell>
          <cell r="K392">
            <v>2</v>
          </cell>
          <cell r="L392">
            <v>2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1</v>
          </cell>
          <cell r="R392">
            <v>1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 t="str">
            <v>NO</v>
          </cell>
          <cell r="Z392">
            <v>0</v>
          </cell>
        </row>
        <row r="393">
          <cell r="C393">
            <v>495</v>
          </cell>
          <cell r="D393" t="str">
            <v>C.S. RIO  NEGRO</v>
          </cell>
          <cell r="E393" t="str">
            <v>I-3</v>
          </cell>
          <cell r="F393">
            <v>167</v>
          </cell>
          <cell r="G393">
            <v>167</v>
          </cell>
          <cell r="H393">
            <v>1</v>
          </cell>
          <cell r="I393">
            <v>14</v>
          </cell>
          <cell r="J393">
            <v>28</v>
          </cell>
          <cell r="K393">
            <v>85</v>
          </cell>
          <cell r="L393">
            <v>3.0357142857142856</v>
          </cell>
          <cell r="M393">
            <v>28</v>
          </cell>
          <cell r="N393">
            <v>46</v>
          </cell>
          <cell r="O393">
            <v>1.6428571428571428</v>
          </cell>
          <cell r="P393">
            <v>14</v>
          </cell>
          <cell r="Q393">
            <v>30</v>
          </cell>
          <cell r="R393">
            <v>2.1428571428571428</v>
          </cell>
          <cell r="S393">
            <v>28</v>
          </cell>
          <cell r="T393">
            <v>46</v>
          </cell>
          <cell r="U393">
            <v>1.6428571428571428</v>
          </cell>
          <cell r="V393">
            <v>42</v>
          </cell>
          <cell r="W393">
            <v>125</v>
          </cell>
          <cell r="X393">
            <v>2.9761904761904763</v>
          </cell>
          <cell r="Y393">
            <v>0</v>
          </cell>
        </row>
        <row r="394">
          <cell r="C394">
            <v>496</v>
          </cell>
          <cell r="D394" t="str">
            <v>P.S. VILLA CAPIRI</v>
          </cell>
          <cell r="E394" t="str">
            <v>I-2</v>
          </cell>
          <cell r="F394">
            <v>7</v>
          </cell>
          <cell r="G394">
            <v>7</v>
          </cell>
          <cell r="H394">
            <v>1</v>
          </cell>
          <cell r="I394">
            <v>1</v>
          </cell>
          <cell r="J394">
            <v>2</v>
          </cell>
          <cell r="K394">
            <v>7</v>
          </cell>
          <cell r="L394">
            <v>3.5</v>
          </cell>
          <cell r="M394">
            <v>2</v>
          </cell>
          <cell r="N394">
            <v>12</v>
          </cell>
          <cell r="O394">
            <v>6</v>
          </cell>
          <cell r="P394">
            <v>1</v>
          </cell>
          <cell r="Q394">
            <v>1</v>
          </cell>
          <cell r="R394">
            <v>1</v>
          </cell>
          <cell r="S394">
            <v>2</v>
          </cell>
          <cell r="T394">
            <v>12</v>
          </cell>
          <cell r="U394">
            <v>6</v>
          </cell>
          <cell r="V394">
            <v>3</v>
          </cell>
          <cell r="W394">
            <v>11</v>
          </cell>
          <cell r="X394">
            <v>3.6666666666666665</v>
          </cell>
          <cell r="Y394">
            <v>0</v>
          </cell>
        </row>
        <row r="395">
          <cell r="C395">
            <v>497</v>
          </cell>
          <cell r="D395" t="str">
            <v>P.S. RIO CHARI ALTO</v>
          </cell>
          <cell r="E395" t="str">
            <v>I-2</v>
          </cell>
          <cell r="F395">
            <v>30</v>
          </cell>
          <cell r="G395">
            <v>30</v>
          </cell>
          <cell r="H395">
            <v>1</v>
          </cell>
          <cell r="I395">
            <v>3</v>
          </cell>
          <cell r="J395">
            <v>6</v>
          </cell>
          <cell r="K395">
            <v>14</v>
          </cell>
          <cell r="L395">
            <v>2.3333333333333335</v>
          </cell>
          <cell r="M395">
            <v>6</v>
          </cell>
          <cell r="N395">
            <v>11</v>
          </cell>
          <cell r="O395">
            <v>1.8333333333333333</v>
          </cell>
          <cell r="P395">
            <v>3</v>
          </cell>
          <cell r="Q395">
            <v>1</v>
          </cell>
          <cell r="R395">
            <v>1</v>
          </cell>
          <cell r="S395">
            <v>6</v>
          </cell>
          <cell r="T395">
            <v>11</v>
          </cell>
          <cell r="U395">
            <v>1.8333333333333333</v>
          </cell>
          <cell r="V395">
            <v>9</v>
          </cell>
          <cell r="W395">
            <v>12</v>
          </cell>
          <cell r="X395">
            <v>1.3333333333333333</v>
          </cell>
          <cell r="Y395">
            <v>0</v>
          </cell>
        </row>
        <row r="396">
          <cell r="C396">
            <v>498</v>
          </cell>
          <cell r="D396" t="str">
            <v>P.S. PITOCUNA</v>
          </cell>
          <cell r="E396" t="str">
            <v>I-2</v>
          </cell>
          <cell r="F396">
            <v>6</v>
          </cell>
          <cell r="G396">
            <v>6</v>
          </cell>
          <cell r="H396">
            <v>1</v>
          </cell>
          <cell r="I396">
            <v>1</v>
          </cell>
          <cell r="J396">
            <v>2</v>
          </cell>
          <cell r="K396">
            <v>9</v>
          </cell>
          <cell r="L396">
            <v>4.5</v>
          </cell>
          <cell r="M396">
            <v>2</v>
          </cell>
          <cell r="N396">
            <v>6</v>
          </cell>
          <cell r="O396">
            <v>3</v>
          </cell>
          <cell r="P396">
            <v>1</v>
          </cell>
          <cell r="Q396">
            <v>1</v>
          </cell>
          <cell r="R396">
            <v>1</v>
          </cell>
          <cell r="S396">
            <v>2</v>
          </cell>
          <cell r="T396">
            <v>6</v>
          </cell>
          <cell r="U396">
            <v>3</v>
          </cell>
          <cell r="V396">
            <v>3</v>
          </cell>
          <cell r="W396">
            <v>6</v>
          </cell>
          <cell r="X396">
            <v>2</v>
          </cell>
          <cell r="Y396">
            <v>0</v>
          </cell>
        </row>
        <row r="397">
          <cell r="C397">
            <v>499</v>
          </cell>
          <cell r="D397" t="str">
            <v>P.S. PUENTE IPOKI</v>
          </cell>
          <cell r="E397" t="str">
            <v>I-2</v>
          </cell>
          <cell r="F397">
            <v>26</v>
          </cell>
          <cell r="G397">
            <v>26</v>
          </cell>
          <cell r="H397">
            <v>1</v>
          </cell>
          <cell r="I397">
            <v>3</v>
          </cell>
          <cell r="J397">
            <v>6</v>
          </cell>
          <cell r="K397">
            <v>12</v>
          </cell>
          <cell r="L397">
            <v>2</v>
          </cell>
          <cell r="M397">
            <v>6</v>
          </cell>
          <cell r="N397">
            <v>12</v>
          </cell>
          <cell r="O397">
            <v>2</v>
          </cell>
          <cell r="P397">
            <v>3</v>
          </cell>
          <cell r="Q397">
            <v>2</v>
          </cell>
          <cell r="R397">
            <v>1</v>
          </cell>
          <cell r="S397">
            <v>6</v>
          </cell>
          <cell r="T397">
            <v>12</v>
          </cell>
          <cell r="U397">
            <v>2</v>
          </cell>
          <cell r="V397">
            <v>9</v>
          </cell>
          <cell r="W397">
            <v>16</v>
          </cell>
          <cell r="X397">
            <v>1.7777777777777777</v>
          </cell>
          <cell r="Y397">
            <v>0</v>
          </cell>
        </row>
        <row r="398">
          <cell r="C398">
            <v>500</v>
          </cell>
          <cell r="D398" t="str">
            <v>P.S. AOTI</v>
          </cell>
          <cell r="E398" t="str">
            <v>I-2</v>
          </cell>
          <cell r="F398">
            <v>54</v>
          </cell>
          <cell r="G398">
            <v>54</v>
          </cell>
          <cell r="H398">
            <v>1</v>
          </cell>
          <cell r="I398">
            <v>5</v>
          </cell>
          <cell r="J398">
            <v>10</v>
          </cell>
          <cell r="K398">
            <v>26</v>
          </cell>
          <cell r="L398">
            <v>2.6</v>
          </cell>
          <cell r="M398">
            <v>10</v>
          </cell>
          <cell r="N398">
            <v>16</v>
          </cell>
          <cell r="O398">
            <v>1.6</v>
          </cell>
          <cell r="P398">
            <v>5</v>
          </cell>
          <cell r="Q398">
            <v>2</v>
          </cell>
          <cell r="R398">
            <v>1</v>
          </cell>
          <cell r="S398">
            <v>10</v>
          </cell>
          <cell r="T398">
            <v>16</v>
          </cell>
          <cell r="U398">
            <v>1.6</v>
          </cell>
          <cell r="V398">
            <v>15</v>
          </cell>
          <cell r="W398">
            <v>23</v>
          </cell>
          <cell r="X398">
            <v>1.5333333333333334</v>
          </cell>
          <cell r="Y398">
            <v>0</v>
          </cell>
        </row>
        <row r="399">
          <cell r="C399">
            <v>501</v>
          </cell>
          <cell r="D399" t="str">
            <v>P.S. ALTO PITOCUNA</v>
          </cell>
          <cell r="E399" t="str">
            <v>I-2</v>
          </cell>
          <cell r="F399">
            <v>21</v>
          </cell>
          <cell r="G399">
            <v>21</v>
          </cell>
          <cell r="H399">
            <v>1</v>
          </cell>
          <cell r="I399">
            <v>2</v>
          </cell>
          <cell r="J399">
            <v>4</v>
          </cell>
          <cell r="K399">
            <v>12</v>
          </cell>
          <cell r="L399">
            <v>3</v>
          </cell>
          <cell r="M399">
            <v>4</v>
          </cell>
          <cell r="N399">
            <v>12</v>
          </cell>
          <cell r="O399">
            <v>3</v>
          </cell>
          <cell r="P399">
            <v>2</v>
          </cell>
          <cell r="Q399">
            <v>1</v>
          </cell>
          <cell r="R399">
            <v>1</v>
          </cell>
          <cell r="S399">
            <v>4</v>
          </cell>
          <cell r="T399">
            <v>12</v>
          </cell>
          <cell r="U399">
            <v>3</v>
          </cell>
          <cell r="V399">
            <v>6</v>
          </cell>
          <cell r="W399">
            <v>12</v>
          </cell>
          <cell r="X399">
            <v>2</v>
          </cell>
          <cell r="Y399">
            <v>0</v>
          </cell>
        </row>
        <row r="400">
          <cell r="C400">
            <v>502</v>
          </cell>
          <cell r="D400" t="str">
            <v>P.S. CUSHIVIANI</v>
          </cell>
          <cell r="E400" t="str">
            <v>I-2</v>
          </cell>
          <cell r="F400">
            <v>17</v>
          </cell>
          <cell r="G400">
            <v>17</v>
          </cell>
          <cell r="H400">
            <v>1</v>
          </cell>
          <cell r="I400">
            <v>2</v>
          </cell>
          <cell r="J400">
            <v>4</v>
          </cell>
          <cell r="K400">
            <v>8</v>
          </cell>
          <cell r="L400">
            <v>2</v>
          </cell>
          <cell r="M400">
            <v>4</v>
          </cell>
          <cell r="N400">
            <v>7</v>
          </cell>
          <cell r="O400">
            <v>1.75</v>
          </cell>
          <cell r="P400">
            <v>2</v>
          </cell>
          <cell r="Q400">
            <v>1</v>
          </cell>
          <cell r="R400">
            <v>1</v>
          </cell>
          <cell r="S400">
            <v>4</v>
          </cell>
          <cell r="T400">
            <v>7</v>
          </cell>
          <cell r="U400">
            <v>1.75</v>
          </cell>
          <cell r="V400">
            <v>6</v>
          </cell>
          <cell r="W400">
            <v>9</v>
          </cell>
          <cell r="X400">
            <v>1.5</v>
          </cell>
          <cell r="Y400">
            <v>0</v>
          </cell>
        </row>
        <row r="401">
          <cell r="C401">
            <v>503</v>
          </cell>
          <cell r="D401" t="str">
            <v>P.S. UNION CUVIRIAKI</v>
          </cell>
          <cell r="E401" t="str">
            <v>I-2</v>
          </cell>
          <cell r="F401">
            <v>7</v>
          </cell>
          <cell r="G401">
            <v>7</v>
          </cell>
          <cell r="H401">
            <v>1</v>
          </cell>
          <cell r="I401">
            <v>1</v>
          </cell>
          <cell r="J401">
            <v>2</v>
          </cell>
          <cell r="K401">
            <v>5</v>
          </cell>
          <cell r="L401">
            <v>2.5</v>
          </cell>
          <cell r="M401">
            <v>2</v>
          </cell>
          <cell r="N401">
            <v>9</v>
          </cell>
          <cell r="O401">
            <v>4.5</v>
          </cell>
          <cell r="P401">
            <v>1</v>
          </cell>
          <cell r="Q401">
            <v>2</v>
          </cell>
          <cell r="R401">
            <v>2</v>
          </cell>
          <cell r="S401">
            <v>2</v>
          </cell>
          <cell r="T401">
            <v>9</v>
          </cell>
          <cell r="U401">
            <v>4.5</v>
          </cell>
          <cell r="V401">
            <v>3</v>
          </cell>
          <cell r="W401">
            <v>5</v>
          </cell>
          <cell r="X401">
            <v>1.6666666666666667</v>
          </cell>
          <cell r="Y401">
            <v>0</v>
          </cell>
        </row>
        <row r="402">
          <cell r="C402">
            <v>504</v>
          </cell>
          <cell r="D402" t="str">
            <v>P.S. SHABASHIPANGO</v>
          </cell>
          <cell r="E402" t="str">
            <v>I-1</v>
          </cell>
          <cell r="F402">
            <v>6</v>
          </cell>
          <cell r="G402">
            <v>6</v>
          </cell>
          <cell r="H402">
            <v>1</v>
          </cell>
          <cell r="I402">
            <v>1</v>
          </cell>
          <cell r="J402">
            <v>2</v>
          </cell>
          <cell r="K402">
            <v>8</v>
          </cell>
          <cell r="L402">
            <v>4</v>
          </cell>
          <cell r="M402">
            <v>2</v>
          </cell>
          <cell r="N402">
            <v>5</v>
          </cell>
          <cell r="O402">
            <v>2.5</v>
          </cell>
          <cell r="P402">
            <v>1</v>
          </cell>
          <cell r="Q402">
            <v>1</v>
          </cell>
          <cell r="R402">
            <v>1</v>
          </cell>
          <cell r="S402">
            <v>2</v>
          </cell>
          <cell r="T402">
            <v>5</v>
          </cell>
          <cell r="U402">
            <v>2.5</v>
          </cell>
          <cell r="V402">
            <v>3</v>
          </cell>
          <cell r="W402">
            <v>6</v>
          </cell>
          <cell r="X402">
            <v>2</v>
          </cell>
          <cell r="Y402">
            <v>0</v>
          </cell>
        </row>
        <row r="403">
          <cell r="C403">
            <v>505</v>
          </cell>
          <cell r="D403" t="str">
            <v>P.S. SAN JUAN DE CHENI</v>
          </cell>
          <cell r="E403" t="str">
            <v>I-2</v>
          </cell>
          <cell r="F403">
            <v>9</v>
          </cell>
          <cell r="G403">
            <v>9</v>
          </cell>
          <cell r="H403">
            <v>1</v>
          </cell>
          <cell r="I403">
            <v>1</v>
          </cell>
          <cell r="J403">
            <v>2</v>
          </cell>
          <cell r="K403">
            <v>15</v>
          </cell>
          <cell r="L403">
            <v>7.5</v>
          </cell>
          <cell r="M403">
            <v>2</v>
          </cell>
          <cell r="N403">
            <v>4</v>
          </cell>
          <cell r="O403">
            <v>2</v>
          </cell>
          <cell r="P403">
            <v>1</v>
          </cell>
          <cell r="Q403">
            <v>2</v>
          </cell>
          <cell r="R403">
            <v>2</v>
          </cell>
          <cell r="S403">
            <v>2</v>
          </cell>
          <cell r="T403">
            <v>4</v>
          </cell>
          <cell r="U403">
            <v>2</v>
          </cell>
          <cell r="V403">
            <v>3</v>
          </cell>
          <cell r="W403">
            <v>6</v>
          </cell>
          <cell r="X403">
            <v>2</v>
          </cell>
          <cell r="Y403">
            <v>0</v>
          </cell>
        </row>
        <row r="404">
          <cell r="C404">
            <v>506</v>
          </cell>
          <cell r="D404" t="str">
            <v>P.S. UNION CAPIRI</v>
          </cell>
          <cell r="E404" t="str">
            <v>I-2</v>
          </cell>
          <cell r="F404">
            <v>22</v>
          </cell>
          <cell r="G404">
            <v>22</v>
          </cell>
          <cell r="H404">
            <v>1</v>
          </cell>
          <cell r="I404">
            <v>2</v>
          </cell>
          <cell r="J404">
            <v>4</v>
          </cell>
          <cell r="K404">
            <v>15</v>
          </cell>
          <cell r="L404">
            <v>3.75</v>
          </cell>
          <cell r="M404">
            <v>4</v>
          </cell>
          <cell r="N404">
            <v>18</v>
          </cell>
          <cell r="O404">
            <v>4.5</v>
          </cell>
          <cell r="P404">
            <v>2</v>
          </cell>
          <cell r="Q404">
            <v>2</v>
          </cell>
          <cell r="R404">
            <v>1</v>
          </cell>
          <cell r="S404">
            <v>4</v>
          </cell>
          <cell r="T404">
            <v>18</v>
          </cell>
          <cell r="U404">
            <v>4.5</v>
          </cell>
          <cell r="V404">
            <v>6</v>
          </cell>
          <cell r="W404">
            <v>12</v>
          </cell>
          <cell r="X404">
            <v>2</v>
          </cell>
          <cell r="Y404">
            <v>0</v>
          </cell>
        </row>
        <row r="405">
          <cell r="C405">
            <v>6876</v>
          </cell>
          <cell r="D405" t="str">
            <v>P.S. TOLDOPAMPA</v>
          </cell>
          <cell r="E405" t="str">
            <v>I-2</v>
          </cell>
          <cell r="F405">
            <v>2</v>
          </cell>
          <cell r="G405">
            <v>2</v>
          </cell>
          <cell r="H405">
            <v>1</v>
          </cell>
          <cell r="I405">
            <v>1</v>
          </cell>
          <cell r="J405">
            <v>2</v>
          </cell>
          <cell r="K405">
            <v>5</v>
          </cell>
          <cell r="L405">
            <v>2.5</v>
          </cell>
          <cell r="M405">
            <v>2</v>
          </cell>
          <cell r="N405">
            <v>2</v>
          </cell>
          <cell r="O405">
            <v>1</v>
          </cell>
          <cell r="P405">
            <v>1</v>
          </cell>
          <cell r="Q405">
            <v>2</v>
          </cell>
          <cell r="R405">
            <v>2</v>
          </cell>
          <cell r="S405">
            <v>2</v>
          </cell>
          <cell r="T405">
            <v>2</v>
          </cell>
          <cell r="U405">
            <v>1</v>
          </cell>
          <cell r="V405">
            <v>3</v>
          </cell>
          <cell r="W405">
            <v>3</v>
          </cell>
          <cell r="X405">
            <v>1</v>
          </cell>
          <cell r="Y405">
            <v>0</v>
          </cell>
        </row>
        <row r="406">
          <cell r="C406">
            <v>6877</v>
          </cell>
          <cell r="D406" t="str">
            <v>P.S. CHONTAKIARI</v>
          </cell>
          <cell r="E406" t="str">
            <v>I-1</v>
          </cell>
          <cell r="F406">
            <v>34</v>
          </cell>
          <cell r="G406">
            <v>34</v>
          </cell>
          <cell r="H406">
            <v>1</v>
          </cell>
          <cell r="I406">
            <v>3</v>
          </cell>
          <cell r="J406">
            <v>6</v>
          </cell>
          <cell r="K406">
            <v>14</v>
          </cell>
          <cell r="L406">
            <v>2.3333333333333335</v>
          </cell>
          <cell r="M406">
            <v>6</v>
          </cell>
          <cell r="N406">
            <v>15</v>
          </cell>
          <cell r="O406">
            <v>2.5</v>
          </cell>
          <cell r="P406">
            <v>3</v>
          </cell>
          <cell r="Q406">
            <v>2</v>
          </cell>
          <cell r="R406">
            <v>1</v>
          </cell>
          <cell r="S406">
            <v>6</v>
          </cell>
          <cell r="T406">
            <v>15</v>
          </cell>
          <cell r="U406">
            <v>2.5</v>
          </cell>
          <cell r="V406">
            <v>9</v>
          </cell>
          <cell r="W406">
            <v>17</v>
          </cell>
          <cell r="X406">
            <v>1.8888888888888888</v>
          </cell>
          <cell r="Y406">
            <v>0</v>
          </cell>
        </row>
        <row r="407">
          <cell r="C407">
            <v>7185</v>
          </cell>
          <cell r="D407" t="str">
            <v>P.S. PAMPA MANDARINA</v>
          </cell>
          <cell r="E407" t="str">
            <v>I-1</v>
          </cell>
          <cell r="F407">
            <v>15</v>
          </cell>
          <cell r="G407">
            <v>15</v>
          </cell>
          <cell r="H407">
            <v>1</v>
          </cell>
          <cell r="I407">
            <v>2</v>
          </cell>
          <cell r="J407">
            <v>4</v>
          </cell>
          <cell r="K407">
            <v>10</v>
          </cell>
          <cell r="L407">
            <v>2.5</v>
          </cell>
          <cell r="M407">
            <v>4</v>
          </cell>
          <cell r="N407">
            <v>9</v>
          </cell>
          <cell r="O407">
            <v>2.25</v>
          </cell>
          <cell r="P407">
            <v>2</v>
          </cell>
          <cell r="Q407">
            <v>1</v>
          </cell>
          <cell r="R407">
            <v>1</v>
          </cell>
          <cell r="S407">
            <v>4</v>
          </cell>
          <cell r="T407">
            <v>9</v>
          </cell>
          <cell r="U407">
            <v>2.25</v>
          </cell>
          <cell r="V407">
            <v>6</v>
          </cell>
          <cell r="W407">
            <v>5</v>
          </cell>
          <cell r="X407">
            <v>0.83333333333333337</v>
          </cell>
          <cell r="Y407" t="str">
            <v>NO</v>
          </cell>
          <cell r="Z407">
            <v>0</v>
          </cell>
        </row>
        <row r="408">
          <cell r="C408">
            <v>7186</v>
          </cell>
          <cell r="D408" t="str">
            <v>P.S. PALMAPAMPA</v>
          </cell>
          <cell r="E408" t="str">
            <v>I-1</v>
          </cell>
          <cell r="F408">
            <v>2</v>
          </cell>
          <cell r="G408">
            <v>2</v>
          </cell>
          <cell r="H408">
            <v>1</v>
          </cell>
          <cell r="I408">
            <v>1</v>
          </cell>
          <cell r="J408">
            <v>2</v>
          </cell>
          <cell r="K408">
            <v>7</v>
          </cell>
          <cell r="L408">
            <v>3.5</v>
          </cell>
          <cell r="M408">
            <v>2</v>
          </cell>
          <cell r="N408">
            <v>3</v>
          </cell>
          <cell r="O408">
            <v>1.5</v>
          </cell>
          <cell r="P408">
            <v>1</v>
          </cell>
          <cell r="Q408">
            <v>2</v>
          </cell>
          <cell r="R408">
            <v>2</v>
          </cell>
          <cell r="S408">
            <v>2</v>
          </cell>
          <cell r="T408">
            <v>3</v>
          </cell>
          <cell r="U408">
            <v>1.5</v>
          </cell>
          <cell r="V408">
            <v>3</v>
          </cell>
          <cell r="W408">
            <v>4</v>
          </cell>
          <cell r="X408">
            <v>1.3333333333333333</v>
          </cell>
          <cell r="Y408">
            <v>0</v>
          </cell>
        </row>
        <row r="409">
          <cell r="C409">
            <v>10502</v>
          </cell>
          <cell r="D409" t="str">
            <v>P.S. BELLA ESPERANZA</v>
          </cell>
          <cell r="E409" t="str">
            <v>I-1</v>
          </cell>
          <cell r="F409">
            <v>12</v>
          </cell>
          <cell r="G409">
            <v>12</v>
          </cell>
          <cell r="H409">
            <v>1</v>
          </cell>
          <cell r="I409">
            <v>1</v>
          </cell>
          <cell r="J409">
            <v>2</v>
          </cell>
          <cell r="K409">
            <v>6</v>
          </cell>
          <cell r="L409">
            <v>3</v>
          </cell>
          <cell r="M409">
            <v>2</v>
          </cell>
          <cell r="N409">
            <v>9</v>
          </cell>
          <cell r="O409">
            <v>4.5</v>
          </cell>
          <cell r="P409">
            <v>1</v>
          </cell>
          <cell r="Q409">
            <v>1</v>
          </cell>
          <cell r="R409">
            <v>1</v>
          </cell>
          <cell r="S409">
            <v>2</v>
          </cell>
          <cell r="T409">
            <v>9</v>
          </cell>
          <cell r="U409">
            <v>4.5</v>
          </cell>
          <cell r="V409">
            <v>3</v>
          </cell>
          <cell r="W409">
            <v>6</v>
          </cell>
          <cell r="X409">
            <v>2</v>
          </cell>
          <cell r="Y409">
            <v>0</v>
          </cell>
        </row>
        <row r="410">
          <cell r="C410">
            <v>13862</v>
          </cell>
          <cell r="D410" t="str">
            <v>P.S. MIGUEL GRAU</v>
          </cell>
          <cell r="E410" t="str">
            <v>I-1</v>
          </cell>
          <cell r="F410">
            <v>9</v>
          </cell>
          <cell r="G410">
            <v>9</v>
          </cell>
          <cell r="H410">
            <v>1</v>
          </cell>
          <cell r="I410">
            <v>1</v>
          </cell>
          <cell r="J410">
            <v>2</v>
          </cell>
          <cell r="K410">
            <v>5</v>
          </cell>
          <cell r="L410">
            <v>2.5</v>
          </cell>
          <cell r="M410">
            <v>2</v>
          </cell>
          <cell r="N410">
            <v>7</v>
          </cell>
          <cell r="O410">
            <v>3.5</v>
          </cell>
          <cell r="P410">
            <v>1</v>
          </cell>
          <cell r="Q410">
            <v>1</v>
          </cell>
          <cell r="R410">
            <v>1</v>
          </cell>
          <cell r="S410">
            <v>2</v>
          </cell>
          <cell r="T410">
            <v>7</v>
          </cell>
          <cell r="U410">
            <v>3.5</v>
          </cell>
          <cell r="V410">
            <v>3</v>
          </cell>
          <cell r="W410">
            <v>6</v>
          </cell>
          <cell r="X410">
            <v>2</v>
          </cell>
          <cell r="Y410">
            <v>0</v>
          </cell>
        </row>
        <row r="411">
          <cell r="C411">
            <v>13863</v>
          </cell>
          <cell r="D411" t="str">
            <v>P.S. ALTO VILLA VICTORIA</v>
          </cell>
          <cell r="E411" t="str">
            <v>I-1</v>
          </cell>
          <cell r="F411">
            <v>5</v>
          </cell>
          <cell r="G411">
            <v>5</v>
          </cell>
          <cell r="H411">
            <v>1</v>
          </cell>
          <cell r="I411">
            <v>1</v>
          </cell>
          <cell r="J411">
            <v>2</v>
          </cell>
          <cell r="K411">
            <v>29</v>
          </cell>
          <cell r="L411">
            <v>14.5</v>
          </cell>
          <cell r="M411">
            <v>2</v>
          </cell>
          <cell r="N411">
            <v>7</v>
          </cell>
          <cell r="O411">
            <v>3.5</v>
          </cell>
          <cell r="P411">
            <v>1</v>
          </cell>
          <cell r="Q411">
            <v>1</v>
          </cell>
          <cell r="R411">
            <v>1</v>
          </cell>
          <cell r="S411">
            <v>2</v>
          </cell>
          <cell r="T411">
            <v>7</v>
          </cell>
          <cell r="U411">
            <v>3.5</v>
          </cell>
          <cell r="V411">
            <v>3</v>
          </cell>
          <cell r="W411">
            <v>8</v>
          </cell>
          <cell r="X411">
            <v>2.6666666666666665</v>
          </cell>
          <cell r="Y411">
            <v>0</v>
          </cell>
        </row>
        <row r="412">
          <cell r="C412">
            <v>13864</v>
          </cell>
          <cell r="D412" t="str">
            <v>P.S. CANAAN DEL NORTE</v>
          </cell>
          <cell r="E412" t="str">
            <v>I-1</v>
          </cell>
          <cell r="F412">
            <v>6</v>
          </cell>
          <cell r="G412">
            <v>6</v>
          </cell>
          <cell r="H412">
            <v>1</v>
          </cell>
          <cell r="I412">
            <v>1</v>
          </cell>
          <cell r="J412">
            <v>2</v>
          </cell>
          <cell r="K412">
            <v>6</v>
          </cell>
          <cell r="L412">
            <v>3</v>
          </cell>
          <cell r="M412">
            <v>2</v>
          </cell>
          <cell r="N412">
            <v>6</v>
          </cell>
          <cell r="O412">
            <v>3</v>
          </cell>
          <cell r="P412">
            <v>1</v>
          </cell>
          <cell r="Q412">
            <v>1</v>
          </cell>
          <cell r="R412">
            <v>1</v>
          </cell>
          <cell r="S412">
            <v>2</v>
          </cell>
          <cell r="T412">
            <v>6</v>
          </cell>
          <cell r="U412">
            <v>3</v>
          </cell>
          <cell r="V412">
            <v>3</v>
          </cell>
          <cell r="W412">
            <v>6</v>
          </cell>
          <cell r="X412">
            <v>2</v>
          </cell>
          <cell r="Y412">
            <v>0</v>
          </cell>
        </row>
        <row r="413">
          <cell r="C413">
            <v>17678</v>
          </cell>
          <cell r="D413" t="str">
            <v>P.S. HUANCAMACHAY</v>
          </cell>
          <cell r="E413" t="str">
            <v>I-1</v>
          </cell>
          <cell r="F413">
            <v>9</v>
          </cell>
          <cell r="G413">
            <v>9</v>
          </cell>
          <cell r="H413">
            <v>1</v>
          </cell>
          <cell r="I413">
            <v>1</v>
          </cell>
          <cell r="J413">
            <v>2</v>
          </cell>
          <cell r="K413">
            <v>5</v>
          </cell>
          <cell r="L413">
            <v>2.5</v>
          </cell>
          <cell r="M413">
            <v>2</v>
          </cell>
          <cell r="N413">
            <v>8</v>
          </cell>
          <cell r="O413">
            <v>4</v>
          </cell>
          <cell r="P413">
            <v>1</v>
          </cell>
          <cell r="Q413">
            <v>1</v>
          </cell>
          <cell r="R413">
            <v>1</v>
          </cell>
          <cell r="S413">
            <v>2</v>
          </cell>
          <cell r="T413">
            <v>8</v>
          </cell>
          <cell r="U413">
            <v>4</v>
          </cell>
          <cell r="V413">
            <v>3</v>
          </cell>
          <cell r="W413">
            <v>10</v>
          </cell>
          <cell r="X413">
            <v>3.3333333333333335</v>
          </cell>
          <cell r="Y413">
            <v>0</v>
          </cell>
        </row>
        <row r="414">
          <cell r="C414">
            <v>468</v>
          </cell>
          <cell r="D414" t="str">
            <v>P.S. MICAELA BASTIDAS MORALES</v>
          </cell>
          <cell r="E414" t="str">
            <v>I-1</v>
          </cell>
          <cell r="F414">
            <v>32</v>
          </cell>
          <cell r="G414">
            <v>32</v>
          </cell>
          <cell r="H414">
            <v>1</v>
          </cell>
          <cell r="I414">
            <v>3</v>
          </cell>
          <cell r="J414">
            <v>6</v>
          </cell>
          <cell r="K414">
            <v>26</v>
          </cell>
          <cell r="L414">
            <v>4.333333333333333</v>
          </cell>
          <cell r="M414">
            <v>6</v>
          </cell>
          <cell r="N414">
            <v>18</v>
          </cell>
          <cell r="O414">
            <v>3</v>
          </cell>
          <cell r="P414">
            <v>3</v>
          </cell>
          <cell r="Q414">
            <v>2</v>
          </cell>
          <cell r="R414">
            <v>1</v>
          </cell>
          <cell r="S414">
            <v>6</v>
          </cell>
          <cell r="T414">
            <v>18</v>
          </cell>
          <cell r="U414">
            <v>3</v>
          </cell>
          <cell r="V414">
            <v>9</v>
          </cell>
          <cell r="W414">
            <v>26</v>
          </cell>
          <cell r="X414">
            <v>2.8888888888888888</v>
          </cell>
          <cell r="Y414">
            <v>0</v>
          </cell>
        </row>
        <row r="415">
          <cell r="C415">
            <v>471</v>
          </cell>
          <cell r="D415" t="str">
            <v>P.S. CUTIVIRENI</v>
          </cell>
          <cell r="E415" t="str">
            <v>I-2</v>
          </cell>
          <cell r="F415">
            <v>124</v>
          </cell>
          <cell r="G415">
            <v>124</v>
          </cell>
          <cell r="H415">
            <v>1</v>
          </cell>
          <cell r="I415">
            <v>11</v>
          </cell>
          <cell r="J415">
            <v>22</v>
          </cell>
          <cell r="K415">
            <v>72</v>
          </cell>
          <cell r="L415">
            <v>3.2727272727272729</v>
          </cell>
          <cell r="M415">
            <v>22</v>
          </cell>
          <cell r="N415">
            <v>70</v>
          </cell>
          <cell r="O415">
            <v>3.1818181818181817</v>
          </cell>
          <cell r="P415">
            <v>11</v>
          </cell>
          <cell r="Q415">
            <v>2</v>
          </cell>
          <cell r="R415">
            <v>1</v>
          </cell>
          <cell r="S415">
            <v>22</v>
          </cell>
          <cell r="T415">
            <v>70</v>
          </cell>
          <cell r="U415">
            <v>3.1818181818181817</v>
          </cell>
          <cell r="V415">
            <v>33</v>
          </cell>
          <cell r="W415">
            <v>116</v>
          </cell>
          <cell r="X415">
            <v>3.5151515151515151</v>
          </cell>
          <cell r="Y415">
            <v>0</v>
          </cell>
        </row>
        <row r="416">
          <cell r="C416">
            <v>507</v>
          </cell>
          <cell r="D416" t="str">
            <v>P.S. BOCA MANTARO</v>
          </cell>
          <cell r="E416" t="str">
            <v>I-2</v>
          </cell>
          <cell r="F416">
            <v>12</v>
          </cell>
          <cell r="G416">
            <v>12</v>
          </cell>
          <cell r="H416">
            <v>1</v>
          </cell>
          <cell r="I416">
            <v>1</v>
          </cell>
          <cell r="J416">
            <v>2</v>
          </cell>
          <cell r="K416">
            <v>20</v>
          </cell>
          <cell r="L416">
            <v>10</v>
          </cell>
          <cell r="M416">
            <v>2</v>
          </cell>
          <cell r="N416">
            <v>6</v>
          </cell>
          <cell r="O416">
            <v>3</v>
          </cell>
          <cell r="P416">
            <v>1</v>
          </cell>
          <cell r="Q416">
            <v>1</v>
          </cell>
          <cell r="R416">
            <v>1</v>
          </cell>
          <cell r="S416">
            <v>2</v>
          </cell>
          <cell r="T416">
            <v>6</v>
          </cell>
          <cell r="U416">
            <v>3</v>
          </cell>
          <cell r="V416">
            <v>3</v>
          </cell>
          <cell r="W416">
            <v>6</v>
          </cell>
          <cell r="X416">
            <v>2</v>
          </cell>
          <cell r="Y416">
            <v>0</v>
          </cell>
        </row>
        <row r="417">
          <cell r="C417">
            <v>509</v>
          </cell>
          <cell r="D417" t="str">
            <v>P.S. SAN MIGUEL DE ENE SHINPINSHARIATO</v>
          </cell>
          <cell r="E417" t="str">
            <v>I-1</v>
          </cell>
          <cell r="F417">
            <v>15</v>
          </cell>
          <cell r="G417">
            <v>15</v>
          </cell>
          <cell r="H417">
            <v>1</v>
          </cell>
          <cell r="I417">
            <v>2</v>
          </cell>
          <cell r="J417">
            <v>4</v>
          </cell>
          <cell r="K417">
            <v>19</v>
          </cell>
          <cell r="L417">
            <v>4.75</v>
          </cell>
          <cell r="M417">
            <v>4</v>
          </cell>
          <cell r="N417">
            <v>11</v>
          </cell>
          <cell r="O417">
            <v>2.75</v>
          </cell>
          <cell r="P417">
            <v>2</v>
          </cell>
          <cell r="Q417">
            <v>3</v>
          </cell>
          <cell r="R417">
            <v>1.5</v>
          </cell>
          <cell r="S417">
            <v>4</v>
          </cell>
          <cell r="T417">
            <v>11</v>
          </cell>
          <cell r="U417">
            <v>2.75</v>
          </cell>
          <cell r="V417">
            <v>6</v>
          </cell>
          <cell r="W417">
            <v>15</v>
          </cell>
          <cell r="X417">
            <v>2.5</v>
          </cell>
          <cell r="Y417">
            <v>0</v>
          </cell>
        </row>
        <row r="418">
          <cell r="C418">
            <v>513</v>
          </cell>
          <cell r="D418" t="str">
            <v>P.S. QUEMPIRI</v>
          </cell>
          <cell r="E418" t="str">
            <v>I-1</v>
          </cell>
          <cell r="F418">
            <v>38</v>
          </cell>
          <cell r="G418">
            <v>38</v>
          </cell>
          <cell r="H418">
            <v>1</v>
          </cell>
          <cell r="I418">
            <v>4</v>
          </cell>
          <cell r="J418">
            <v>8</v>
          </cell>
          <cell r="K418">
            <v>25</v>
          </cell>
          <cell r="L418">
            <v>3.125</v>
          </cell>
          <cell r="M418">
            <v>8</v>
          </cell>
          <cell r="N418">
            <v>13</v>
          </cell>
          <cell r="O418">
            <v>1.625</v>
          </cell>
          <cell r="P418">
            <v>4</v>
          </cell>
          <cell r="Q418">
            <v>2</v>
          </cell>
          <cell r="R418">
            <v>1</v>
          </cell>
          <cell r="S418">
            <v>8</v>
          </cell>
          <cell r="T418">
            <v>13</v>
          </cell>
          <cell r="U418">
            <v>1.625</v>
          </cell>
          <cell r="V418">
            <v>12</v>
          </cell>
          <cell r="W418">
            <v>30</v>
          </cell>
          <cell r="X418">
            <v>2.5</v>
          </cell>
          <cell r="Y418">
            <v>0</v>
          </cell>
        </row>
        <row r="419">
          <cell r="C419">
            <v>515</v>
          </cell>
          <cell r="D419" t="str">
            <v>P.S. YAVIRO</v>
          </cell>
          <cell r="E419" t="str">
            <v>I-2</v>
          </cell>
          <cell r="F419">
            <v>14</v>
          </cell>
          <cell r="G419">
            <v>14</v>
          </cell>
          <cell r="H419">
            <v>1</v>
          </cell>
          <cell r="I419">
            <v>2</v>
          </cell>
          <cell r="J419">
            <v>4</v>
          </cell>
          <cell r="K419">
            <v>21</v>
          </cell>
          <cell r="L419">
            <v>5.25</v>
          </cell>
          <cell r="M419">
            <v>4</v>
          </cell>
          <cell r="N419">
            <v>16</v>
          </cell>
          <cell r="O419">
            <v>4</v>
          </cell>
          <cell r="P419">
            <v>2</v>
          </cell>
          <cell r="Q419">
            <v>3</v>
          </cell>
          <cell r="R419">
            <v>1.5</v>
          </cell>
          <cell r="S419">
            <v>4</v>
          </cell>
          <cell r="T419">
            <v>16</v>
          </cell>
          <cell r="U419">
            <v>4</v>
          </cell>
          <cell r="V419">
            <v>6</v>
          </cell>
          <cell r="W419">
            <v>23</v>
          </cell>
          <cell r="X419">
            <v>3.8333333333333335</v>
          </cell>
          <cell r="Y419">
            <v>0</v>
          </cell>
        </row>
        <row r="420">
          <cell r="C420">
            <v>516</v>
          </cell>
          <cell r="D420" t="str">
            <v>P.S. PUERTO ROCA</v>
          </cell>
          <cell r="E420" t="str">
            <v>I-2</v>
          </cell>
          <cell r="F420">
            <v>20</v>
          </cell>
          <cell r="G420">
            <v>20</v>
          </cell>
          <cell r="H420">
            <v>1</v>
          </cell>
          <cell r="I420">
            <v>2</v>
          </cell>
          <cell r="J420">
            <v>4</v>
          </cell>
          <cell r="K420">
            <v>36</v>
          </cell>
          <cell r="L420">
            <v>9</v>
          </cell>
          <cell r="M420">
            <v>4</v>
          </cell>
          <cell r="N420">
            <v>18</v>
          </cell>
          <cell r="O420">
            <v>4.5</v>
          </cell>
          <cell r="P420">
            <v>2</v>
          </cell>
          <cell r="Q420">
            <v>2</v>
          </cell>
          <cell r="R420">
            <v>1</v>
          </cell>
          <cell r="S420">
            <v>4</v>
          </cell>
          <cell r="T420">
            <v>18</v>
          </cell>
          <cell r="U420">
            <v>4.5</v>
          </cell>
          <cell r="V420">
            <v>6</v>
          </cell>
          <cell r="W420">
            <v>19</v>
          </cell>
          <cell r="X420">
            <v>3.1666666666666665</v>
          </cell>
          <cell r="Y420">
            <v>0</v>
          </cell>
        </row>
        <row r="421">
          <cell r="C421">
            <v>517</v>
          </cell>
          <cell r="D421" t="str">
            <v>C.S. VALLE ESMERALDA</v>
          </cell>
          <cell r="E421" t="str">
            <v>I-3</v>
          </cell>
          <cell r="F421">
            <v>27</v>
          </cell>
          <cell r="G421">
            <v>27</v>
          </cell>
          <cell r="H421">
            <v>1</v>
          </cell>
          <cell r="I421">
            <v>3</v>
          </cell>
          <cell r="J421">
            <v>6</v>
          </cell>
          <cell r="K421">
            <v>132</v>
          </cell>
          <cell r="L421">
            <v>22</v>
          </cell>
          <cell r="M421">
            <v>6</v>
          </cell>
          <cell r="N421">
            <v>25</v>
          </cell>
          <cell r="O421">
            <v>4.166666666666667</v>
          </cell>
          <cell r="P421">
            <v>3</v>
          </cell>
          <cell r="Q421">
            <v>10</v>
          </cell>
          <cell r="R421">
            <v>3.3333333333333335</v>
          </cell>
          <cell r="S421">
            <v>6</v>
          </cell>
          <cell r="T421">
            <v>25</v>
          </cell>
          <cell r="U421">
            <v>4.166666666666667</v>
          </cell>
          <cell r="V421">
            <v>9</v>
          </cell>
          <cell r="W421">
            <v>26</v>
          </cell>
          <cell r="X421">
            <v>2.8888888888888888</v>
          </cell>
          <cell r="Y421">
            <v>0</v>
          </cell>
        </row>
        <row r="422">
          <cell r="C422">
            <v>518</v>
          </cell>
          <cell r="D422" t="str">
            <v>P.S. SAN CARLOS ALTO ENE</v>
          </cell>
          <cell r="E422" t="str">
            <v>I-1</v>
          </cell>
          <cell r="F422">
            <v>24</v>
          </cell>
          <cell r="G422">
            <v>24</v>
          </cell>
          <cell r="H422">
            <v>1</v>
          </cell>
          <cell r="I422">
            <v>3</v>
          </cell>
          <cell r="J422">
            <v>6</v>
          </cell>
          <cell r="K422">
            <v>47</v>
          </cell>
          <cell r="L422">
            <v>7.833333333333333</v>
          </cell>
          <cell r="M422">
            <v>6</v>
          </cell>
          <cell r="N422">
            <v>19</v>
          </cell>
          <cell r="O422">
            <v>3.1666666666666665</v>
          </cell>
          <cell r="P422">
            <v>3</v>
          </cell>
          <cell r="Q422">
            <v>1</v>
          </cell>
          <cell r="R422">
            <v>1</v>
          </cell>
          <cell r="S422">
            <v>6</v>
          </cell>
          <cell r="T422">
            <v>19</v>
          </cell>
          <cell r="U422">
            <v>3.1666666666666665</v>
          </cell>
          <cell r="V422">
            <v>9</v>
          </cell>
          <cell r="W422">
            <v>18</v>
          </cell>
          <cell r="X422">
            <v>2</v>
          </cell>
          <cell r="Y422">
            <v>0</v>
          </cell>
        </row>
        <row r="423">
          <cell r="C423">
            <v>15914</v>
          </cell>
          <cell r="D423" t="str">
            <v>P.S. SELVA DE ORO</v>
          </cell>
          <cell r="E423" t="str">
            <v>I-1</v>
          </cell>
          <cell r="F423">
            <v>27</v>
          </cell>
          <cell r="G423">
            <v>27</v>
          </cell>
          <cell r="H423">
            <v>1</v>
          </cell>
          <cell r="I423">
            <v>3</v>
          </cell>
          <cell r="J423">
            <v>6</v>
          </cell>
          <cell r="K423">
            <v>30</v>
          </cell>
          <cell r="L423">
            <v>5</v>
          </cell>
          <cell r="M423">
            <v>6</v>
          </cell>
          <cell r="N423">
            <v>26</v>
          </cell>
          <cell r="O423">
            <v>4.333333333333333</v>
          </cell>
          <cell r="P423">
            <v>3</v>
          </cell>
          <cell r="Q423">
            <v>2</v>
          </cell>
          <cell r="R423">
            <v>1</v>
          </cell>
          <cell r="S423">
            <v>6</v>
          </cell>
          <cell r="T423">
            <v>26</v>
          </cell>
          <cell r="U423">
            <v>4.333333333333333</v>
          </cell>
          <cell r="V423">
            <v>9</v>
          </cell>
          <cell r="W423">
            <v>32</v>
          </cell>
          <cell r="X423">
            <v>3.5555555555555554</v>
          </cell>
          <cell r="Y423">
            <v>0</v>
          </cell>
        </row>
        <row r="424">
          <cell r="C424">
            <v>521</v>
          </cell>
          <cell r="D424" t="str">
            <v>C.S. ACOBAMBA</v>
          </cell>
          <cell r="E424" t="str">
            <v>I-4</v>
          </cell>
          <cell r="F424">
            <v>89</v>
          </cell>
          <cell r="G424">
            <v>87</v>
          </cell>
          <cell r="H424">
            <v>1</v>
          </cell>
          <cell r="I424">
            <v>8</v>
          </cell>
          <cell r="J424">
            <v>16</v>
          </cell>
          <cell r="K424">
            <v>37</v>
          </cell>
          <cell r="L424">
            <v>2.3125</v>
          </cell>
          <cell r="M424">
            <v>16</v>
          </cell>
          <cell r="N424">
            <v>20</v>
          </cell>
          <cell r="O424">
            <v>1.25</v>
          </cell>
          <cell r="P424">
            <v>8</v>
          </cell>
          <cell r="Q424">
            <v>4</v>
          </cell>
          <cell r="R424">
            <v>1</v>
          </cell>
          <cell r="S424">
            <v>16</v>
          </cell>
          <cell r="T424">
            <v>20</v>
          </cell>
          <cell r="U424">
            <v>1.25</v>
          </cell>
          <cell r="V424">
            <v>24</v>
          </cell>
          <cell r="W424">
            <v>50</v>
          </cell>
          <cell r="X424">
            <v>2.0833333333333335</v>
          </cell>
          <cell r="Y424">
            <v>0</v>
          </cell>
        </row>
        <row r="425">
          <cell r="C425">
            <v>522</v>
          </cell>
          <cell r="D425" t="str">
            <v>P.S. PICOY</v>
          </cell>
          <cell r="E425" t="str">
            <v>I-1</v>
          </cell>
          <cell r="F425">
            <v>23</v>
          </cell>
          <cell r="G425">
            <v>23</v>
          </cell>
          <cell r="H425">
            <v>1</v>
          </cell>
          <cell r="I425">
            <v>2</v>
          </cell>
          <cell r="J425">
            <v>4</v>
          </cell>
          <cell r="K425">
            <v>19</v>
          </cell>
          <cell r="L425">
            <v>4.75</v>
          </cell>
          <cell r="M425">
            <v>4</v>
          </cell>
          <cell r="N425">
            <v>13</v>
          </cell>
          <cell r="O425">
            <v>3.25</v>
          </cell>
          <cell r="P425">
            <v>2</v>
          </cell>
          <cell r="Q425">
            <v>1</v>
          </cell>
          <cell r="R425">
            <v>1</v>
          </cell>
          <cell r="S425">
            <v>4</v>
          </cell>
          <cell r="T425">
            <v>13</v>
          </cell>
          <cell r="U425">
            <v>3.25</v>
          </cell>
          <cell r="V425">
            <v>6</v>
          </cell>
          <cell r="W425">
            <v>16</v>
          </cell>
          <cell r="X425">
            <v>2.6666666666666665</v>
          </cell>
          <cell r="Y425">
            <v>0</v>
          </cell>
        </row>
        <row r="426">
          <cell r="C426">
            <v>523</v>
          </cell>
          <cell r="D426" t="str">
            <v>P.S. HUARACAYO</v>
          </cell>
          <cell r="E426" t="str">
            <v>I-1</v>
          </cell>
          <cell r="F426">
            <v>13</v>
          </cell>
          <cell r="G426">
            <v>13</v>
          </cell>
          <cell r="H426">
            <v>1</v>
          </cell>
          <cell r="I426">
            <v>2</v>
          </cell>
          <cell r="J426">
            <v>4</v>
          </cell>
          <cell r="K426">
            <v>6</v>
          </cell>
          <cell r="L426">
            <v>1.5</v>
          </cell>
          <cell r="M426">
            <v>4</v>
          </cell>
          <cell r="N426">
            <v>5</v>
          </cell>
          <cell r="O426">
            <v>1.25</v>
          </cell>
          <cell r="P426">
            <v>2</v>
          </cell>
          <cell r="Q426">
            <v>1</v>
          </cell>
          <cell r="R426">
            <v>1</v>
          </cell>
          <cell r="S426">
            <v>4</v>
          </cell>
          <cell r="T426">
            <v>5</v>
          </cell>
          <cell r="U426">
            <v>1.25</v>
          </cell>
          <cell r="V426">
            <v>6</v>
          </cell>
          <cell r="W426">
            <v>8</v>
          </cell>
          <cell r="X426">
            <v>1.3333333333333333</v>
          </cell>
          <cell r="Y426">
            <v>0</v>
          </cell>
        </row>
        <row r="427">
          <cell r="C427">
            <v>524</v>
          </cell>
          <cell r="D427" t="str">
            <v>P.S. TUPIN</v>
          </cell>
          <cell r="E427" t="str">
            <v>I-1</v>
          </cell>
          <cell r="F427">
            <v>12</v>
          </cell>
          <cell r="G427">
            <v>12</v>
          </cell>
          <cell r="H427">
            <v>1</v>
          </cell>
          <cell r="I427">
            <v>1</v>
          </cell>
          <cell r="J427">
            <v>2</v>
          </cell>
          <cell r="K427">
            <v>14</v>
          </cell>
          <cell r="L427">
            <v>7</v>
          </cell>
          <cell r="M427">
            <v>2</v>
          </cell>
          <cell r="N427">
            <v>9</v>
          </cell>
          <cell r="O427">
            <v>4.5</v>
          </cell>
          <cell r="P427">
            <v>1</v>
          </cell>
          <cell r="Q427">
            <v>1</v>
          </cell>
          <cell r="R427">
            <v>1</v>
          </cell>
          <cell r="S427">
            <v>2</v>
          </cell>
          <cell r="T427">
            <v>9</v>
          </cell>
          <cell r="U427">
            <v>4.5</v>
          </cell>
          <cell r="V427">
            <v>3</v>
          </cell>
          <cell r="W427">
            <v>10</v>
          </cell>
          <cell r="X427">
            <v>3.3333333333333335</v>
          </cell>
          <cell r="Y427">
            <v>0</v>
          </cell>
        </row>
        <row r="428">
          <cell r="C428">
            <v>525</v>
          </cell>
          <cell r="D428" t="str">
            <v>P.S. HUAYLAHUICHAN</v>
          </cell>
          <cell r="E428" t="str">
            <v>I-1</v>
          </cell>
          <cell r="F428">
            <v>12</v>
          </cell>
          <cell r="G428">
            <v>12</v>
          </cell>
          <cell r="H428">
            <v>1</v>
          </cell>
          <cell r="I428">
            <v>1</v>
          </cell>
          <cell r="J428">
            <v>2</v>
          </cell>
          <cell r="K428">
            <v>7</v>
          </cell>
          <cell r="L428">
            <v>3.5</v>
          </cell>
          <cell r="M428">
            <v>2</v>
          </cell>
          <cell r="N428">
            <v>7</v>
          </cell>
          <cell r="O428">
            <v>3.5</v>
          </cell>
          <cell r="P428">
            <v>1</v>
          </cell>
          <cell r="Q428">
            <v>1</v>
          </cell>
          <cell r="R428">
            <v>1</v>
          </cell>
          <cell r="S428">
            <v>2</v>
          </cell>
          <cell r="T428">
            <v>7</v>
          </cell>
          <cell r="U428">
            <v>3.5</v>
          </cell>
          <cell r="V428">
            <v>3</v>
          </cell>
          <cell r="W428">
            <v>9</v>
          </cell>
          <cell r="X428">
            <v>3</v>
          </cell>
          <cell r="Y428">
            <v>0</v>
          </cell>
        </row>
        <row r="429">
          <cell r="C429">
            <v>526</v>
          </cell>
          <cell r="D429" t="str">
            <v>P.S. COLLPA</v>
          </cell>
          <cell r="E429" t="str">
            <v>I-1</v>
          </cell>
          <cell r="F429">
            <v>6</v>
          </cell>
          <cell r="G429">
            <v>6</v>
          </cell>
          <cell r="H429">
            <v>1</v>
          </cell>
          <cell r="I429">
            <v>1</v>
          </cell>
          <cell r="J429">
            <v>2</v>
          </cell>
          <cell r="K429">
            <v>8</v>
          </cell>
          <cell r="L429">
            <v>4</v>
          </cell>
          <cell r="M429">
            <v>2</v>
          </cell>
          <cell r="N429">
            <v>6</v>
          </cell>
          <cell r="O429">
            <v>3</v>
          </cell>
          <cell r="P429">
            <v>1</v>
          </cell>
          <cell r="Q429">
            <v>1</v>
          </cell>
          <cell r="R429">
            <v>1</v>
          </cell>
          <cell r="S429">
            <v>2</v>
          </cell>
          <cell r="T429">
            <v>6</v>
          </cell>
          <cell r="U429">
            <v>3</v>
          </cell>
          <cell r="V429">
            <v>3</v>
          </cell>
          <cell r="W429">
            <v>15</v>
          </cell>
          <cell r="X429">
            <v>5</v>
          </cell>
          <cell r="Y429">
            <v>0</v>
          </cell>
        </row>
        <row r="430">
          <cell r="C430">
            <v>527</v>
          </cell>
          <cell r="D430" t="str">
            <v>C.S. PALCAMAYO</v>
          </cell>
          <cell r="E430" t="str">
            <v>I-3</v>
          </cell>
          <cell r="F430">
            <v>30</v>
          </cell>
          <cell r="G430">
            <v>30</v>
          </cell>
          <cell r="H430">
            <v>1</v>
          </cell>
          <cell r="I430">
            <v>3</v>
          </cell>
          <cell r="J430">
            <v>6</v>
          </cell>
          <cell r="K430">
            <v>11</v>
          </cell>
          <cell r="L430">
            <v>1.8333333333333333</v>
          </cell>
          <cell r="M430">
            <v>6</v>
          </cell>
          <cell r="N430">
            <v>14</v>
          </cell>
          <cell r="O430">
            <v>2.3333333333333335</v>
          </cell>
          <cell r="P430">
            <v>3</v>
          </cell>
          <cell r="Q430">
            <v>4</v>
          </cell>
          <cell r="R430">
            <v>1</v>
          </cell>
          <cell r="S430">
            <v>6</v>
          </cell>
          <cell r="T430">
            <v>14</v>
          </cell>
          <cell r="U430">
            <v>2.3333333333333335</v>
          </cell>
          <cell r="V430">
            <v>9</v>
          </cell>
          <cell r="W430">
            <v>27</v>
          </cell>
          <cell r="X430">
            <v>3</v>
          </cell>
          <cell r="Y430">
            <v>0</v>
          </cell>
        </row>
        <row r="431">
          <cell r="C431">
            <v>528</v>
          </cell>
          <cell r="D431" t="str">
            <v>P.S. YANAPUQUIO</v>
          </cell>
          <cell r="E431" t="str">
            <v>I-1</v>
          </cell>
          <cell r="F431">
            <v>2</v>
          </cell>
          <cell r="G431">
            <v>2</v>
          </cell>
          <cell r="H431">
            <v>1</v>
          </cell>
          <cell r="I431">
            <v>1</v>
          </cell>
          <cell r="J431">
            <v>2</v>
          </cell>
          <cell r="K431">
            <v>3</v>
          </cell>
          <cell r="L431">
            <v>1.5</v>
          </cell>
          <cell r="M431">
            <v>2</v>
          </cell>
          <cell r="N431">
            <v>3</v>
          </cell>
          <cell r="O431">
            <v>1.5</v>
          </cell>
          <cell r="P431">
            <v>1</v>
          </cell>
          <cell r="Q431">
            <v>1</v>
          </cell>
          <cell r="R431">
            <v>1</v>
          </cell>
          <cell r="S431">
            <v>2</v>
          </cell>
          <cell r="T431">
            <v>3</v>
          </cell>
          <cell r="U431">
            <v>1.5</v>
          </cell>
          <cell r="V431">
            <v>3</v>
          </cell>
          <cell r="W431">
            <v>4</v>
          </cell>
          <cell r="X431">
            <v>1.3333333333333333</v>
          </cell>
          <cell r="Y431">
            <v>0</v>
          </cell>
        </row>
        <row r="432">
          <cell r="C432">
            <v>529</v>
          </cell>
          <cell r="D432" t="str">
            <v>P.S. OCHONGA</v>
          </cell>
          <cell r="E432" t="str">
            <v>I-1</v>
          </cell>
          <cell r="F432">
            <v>9</v>
          </cell>
          <cell r="G432">
            <v>9</v>
          </cell>
          <cell r="H432">
            <v>1</v>
          </cell>
          <cell r="I432">
            <v>1</v>
          </cell>
          <cell r="J432">
            <v>2</v>
          </cell>
          <cell r="K432">
            <v>2</v>
          </cell>
          <cell r="L432">
            <v>1</v>
          </cell>
          <cell r="M432">
            <v>2</v>
          </cell>
          <cell r="N432">
            <v>4</v>
          </cell>
          <cell r="O432">
            <v>2</v>
          </cell>
          <cell r="P432">
            <v>1</v>
          </cell>
          <cell r="Q432">
            <v>1</v>
          </cell>
          <cell r="R432">
            <v>1</v>
          </cell>
          <cell r="S432">
            <v>2</v>
          </cell>
          <cell r="T432">
            <v>4</v>
          </cell>
          <cell r="U432">
            <v>2</v>
          </cell>
          <cell r="V432">
            <v>3</v>
          </cell>
          <cell r="W432">
            <v>8</v>
          </cell>
          <cell r="X432">
            <v>2.6666666666666665</v>
          </cell>
          <cell r="Y432">
            <v>0</v>
          </cell>
        </row>
        <row r="433">
          <cell r="C433">
            <v>530</v>
          </cell>
          <cell r="D433" t="str">
            <v>P.S. RICRICAN CAUQUIRAN</v>
          </cell>
          <cell r="E433" t="str">
            <v>I-1</v>
          </cell>
          <cell r="F433">
            <v>2</v>
          </cell>
          <cell r="G433">
            <v>2</v>
          </cell>
          <cell r="H433">
            <v>1</v>
          </cell>
          <cell r="I433">
            <v>1</v>
          </cell>
          <cell r="J433">
            <v>2</v>
          </cell>
          <cell r="K433">
            <v>3</v>
          </cell>
          <cell r="L433">
            <v>1.5</v>
          </cell>
          <cell r="M433">
            <v>2</v>
          </cell>
          <cell r="N433">
            <v>3</v>
          </cell>
          <cell r="O433">
            <v>1.5</v>
          </cell>
          <cell r="P433">
            <v>1</v>
          </cell>
          <cell r="Q433">
            <v>1</v>
          </cell>
          <cell r="R433">
            <v>1</v>
          </cell>
          <cell r="S433">
            <v>2</v>
          </cell>
          <cell r="T433">
            <v>3</v>
          </cell>
          <cell r="U433">
            <v>1.5</v>
          </cell>
          <cell r="V433">
            <v>3</v>
          </cell>
          <cell r="W433">
            <v>6</v>
          </cell>
          <cell r="X433">
            <v>2</v>
          </cell>
          <cell r="Y433">
            <v>0</v>
          </cell>
        </row>
        <row r="434">
          <cell r="C434">
            <v>531</v>
          </cell>
          <cell r="D434" t="str">
            <v>P.S. INCACHACA YANAMACHAY</v>
          </cell>
          <cell r="E434" t="str">
            <v>I-1</v>
          </cell>
          <cell r="F434">
            <v>1</v>
          </cell>
          <cell r="G434">
            <v>1</v>
          </cell>
          <cell r="H434">
            <v>1</v>
          </cell>
          <cell r="I434">
            <v>1</v>
          </cell>
          <cell r="J434">
            <v>2</v>
          </cell>
          <cell r="K434">
            <v>4</v>
          </cell>
          <cell r="L434">
            <v>2</v>
          </cell>
          <cell r="M434">
            <v>2</v>
          </cell>
          <cell r="N434">
            <v>3</v>
          </cell>
          <cell r="O434">
            <v>1.5</v>
          </cell>
          <cell r="P434">
            <v>1</v>
          </cell>
          <cell r="Q434">
            <v>1</v>
          </cell>
          <cell r="R434">
            <v>1</v>
          </cell>
          <cell r="S434">
            <v>2</v>
          </cell>
          <cell r="T434">
            <v>3</v>
          </cell>
          <cell r="U434">
            <v>1.5</v>
          </cell>
          <cell r="V434">
            <v>3</v>
          </cell>
          <cell r="W434">
            <v>3</v>
          </cell>
          <cell r="X434">
            <v>1</v>
          </cell>
          <cell r="Y434">
            <v>0</v>
          </cell>
        </row>
        <row r="435">
          <cell r="C435">
            <v>532</v>
          </cell>
          <cell r="D435" t="str">
            <v>P.S. HUAMANIA</v>
          </cell>
          <cell r="E435" t="str">
            <v>I-1</v>
          </cell>
          <cell r="F435">
            <v>3</v>
          </cell>
          <cell r="G435">
            <v>3</v>
          </cell>
          <cell r="H435">
            <v>1</v>
          </cell>
          <cell r="I435">
            <v>1</v>
          </cell>
          <cell r="J435">
            <v>2</v>
          </cell>
          <cell r="K435">
            <v>3</v>
          </cell>
          <cell r="L435">
            <v>1.5</v>
          </cell>
          <cell r="M435">
            <v>2</v>
          </cell>
          <cell r="N435">
            <v>3</v>
          </cell>
          <cell r="O435">
            <v>1.5</v>
          </cell>
          <cell r="P435">
            <v>1</v>
          </cell>
          <cell r="Q435">
            <v>1</v>
          </cell>
          <cell r="R435">
            <v>1</v>
          </cell>
          <cell r="S435">
            <v>2</v>
          </cell>
          <cell r="T435">
            <v>3</v>
          </cell>
          <cell r="U435">
            <v>1.5</v>
          </cell>
          <cell r="V435">
            <v>3</v>
          </cell>
          <cell r="W435">
            <v>3</v>
          </cell>
          <cell r="X435">
            <v>1</v>
          </cell>
          <cell r="Y435">
            <v>0</v>
          </cell>
        </row>
        <row r="436">
          <cell r="C436">
            <v>533</v>
          </cell>
          <cell r="D436" t="str">
            <v>P.S. CALCA</v>
          </cell>
          <cell r="E436" t="str">
            <v>I-1</v>
          </cell>
          <cell r="F436">
            <v>7</v>
          </cell>
          <cell r="G436">
            <v>7</v>
          </cell>
          <cell r="H436">
            <v>1</v>
          </cell>
          <cell r="I436">
            <v>1</v>
          </cell>
          <cell r="J436">
            <v>2</v>
          </cell>
          <cell r="K436">
            <v>6</v>
          </cell>
          <cell r="L436">
            <v>3</v>
          </cell>
          <cell r="M436">
            <v>2</v>
          </cell>
          <cell r="N436">
            <v>7</v>
          </cell>
          <cell r="O436">
            <v>3.5</v>
          </cell>
          <cell r="P436">
            <v>1</v>
          </cell>
          <cell r="Q436">
            <v>1</v>
          </cell>
          <cell r="R436">
            <v>1</v>
          </cell>
          <cell r="S436">
            <v>2</v>
          </cell>
          <cell r="T436">
            <v>7</v>
          </cell>
          <cell r="U436">
            <v>3.5</v>
          </cell>
          <cell r="V436">
            <v>3</v>
          </cell>
          <cell r="W436">
            <v>5</v>
          </cell>
          <cell r="X436">
            <v>1.6666666666666667</v>
          </cell>
          <cell r="Y436">
            <v>0</v>
          </cell>
        </row>
        <row r="437">
          <cell r="C437">
            <v>534</v>
          </cell>
          <cell r="D437" t="str">
            <v>C.S. SAN PEDRO DE CAJAS</v>
          </cell>
          <cell r="E437" t="str">
            <v>I-3</v>
          </cell>
          <cell r="F437">
            <v>24</v>
          </cell>
          <cell r="G437">
            <v>24</v>
          </cell>
          <cell r="H437">
            <v>1</v>
          </cell>
          <cell r="I437">
            <v>2</v>
          </cell>
          <cell r="J437">
            <v>4</v>
          </cell>
          <cell r="K437">
            <v>41</v>
          </cell>
          <cell r="L437">
            <v>10.25</v>
          </cell>
          <cell r="M437">
            <v>4</v>
          </cell>
          <cell r="N437">
            <v>20</v>
          </cell>
          <cell r="O437">
            <v>5</v>
          </cell>
          <cell r="P437">
            <v>2</v>
          </cell>
          <cell r="Q437">
            <v>3</v>
          </cell>
          <cell r="R437">
            <v>1</v>
          </cell>
          <cell r="S437">
            <v>4</v>
          </cell>
          <cell r="T437">
            <v>20</v>
          </cell>
          <cell r="U437">
            <v>5</v>
          </cell>
          <cell r="V437">
            <v>6</v>
          </cell>
          <cell r="W437">
            <v>40</v>
          </cell>
          <cell r="X437">
            <v>6.666666666666667</v>
          </cell>
          <cell r="Y437">
            <v>0</v>
          </cell>
        </row>
        <row r="438">
          <cell r="C438">
            <v>535</v>
          </cell>
          <cell r="D438" t="str">
            <v>P.S. SAN JOSE DE CAYASH</v>
          </cell>
          <cell r="E438" t="str">
            <v>I-1</v>
          </cell>
          <cell r="F438">
            <v>3</v>
          </cell>
          <cell r="G438">
            <v>3</v>
          </cell>
          <cell r="H438">
            <v>1</v>
          </cell>
          <cell r="I438">
            <v>1</v>
          </cell>
          <cell r="J438">
            <v>2</v>
          </cell>
          <cell r="K438">
            <v>4</v>
          </cell>
          <cell r="L438">
            <v>2</v>
          </cell>
          <cell r="M438">
            <v>2</v>
          </cell>
          <cell r="N438">
            <v>3</v>
          </cell>
          <cell r="O438">
            <v>1.5</v>
          </cell>
          <cell r="P438">
            <v>1</v>
          </cell>
          <cell r="Q438">
            <v>1</v>
          </cell>
          <cell r="R438">
            <v>1</v>
          </cell>
          <cell r="S438">
            <v>2</v>
          </cell>
          <cell r="T438">
            <v>3</v>
          </cell>
          <cell r="U438">
            <v>1.5</v>
          </cell>
          <cell r="V438">
            <v>3</v>
          </cell>
          <cell r="W438">
            <v>3</v>
          </cell>
          <cell r="X438">
            <v>1</v>
          </cell>
          <cell r="Y438">
            <v>0</v>
          </cell>
        </row>
        <row r="439">
          <cell r="C439">
            <v>10344</v>
          </cell>
          <cell r="D439" t="str">
            <v>P.S. PURHUARACRA</v>
          </cell>
          <cell r="E439" t="str">
            <v>I-1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>
            <v>2</v>
          </cell>
          <cell r="K439">
            <v>5</v>
          </cell>
          <cell r="L439">
            <v>2.5</v>
          </cell>
          <cell r="M439">
            <v>2</v>
          </cell>
          <cell r="N439">
            <v>6</v>
          </cell>
          <cell r="O439">
            <v>3</v>
          </cell>
          <cell r="P439">
            <v>1</v>
          </cell>
          <cell r="Q439">
            <v>1</v>
          </cell>
          <cell r="R439">
            <v>1</v>
          </cell>
          <cell r="S439">
            <v>2</v>
          </cell>
          <cell r="T439">
            <v>6</v>
          </cell>
          <cell r="U439">
            <v>3</v>
          </cell>
          <cell r="V439">
            <v>3</v>
          </cell>
          <cell r="W439">
            <v>5</v>
          </cell>
          <cell r="X439">
            <v>1.6666666666666667</v>
          </cell>
          <cell r="Y439">
            <v>0</v>
          </cell>
        </row>
        <row r="440">
          <cell r="C440">
            <v>542</v>
          </cell>
          <cell r="D440" t="str">
            <v>C.S. HUASAHUASI</v>
          </cell>
          <cell r="E440" t="str">
            <v>I-4</v>
          </cell>
          <cell r="F440">
            <v>114</v>
          </cell>
          <cell r="G440">
            <v>110</v>
          </cell>
          <cell r="H440">
            <v>1</v>
          </cell>
          <cell r="I440">
            <v>10</v>
          </cell>
          <cell r="J440">
            <v>20</v>
          </cell>
          <cell r="K440">
            <v>70</v>
          </cell>
          <cell r="L440">
            <v>3.5</v>
          </cell>
          <cell r="M440">
            <v>20</v>
          </cell>
          <cell r="N440">
            <v>116</v>
          </cell>
          <cell r="O440">
            <v>5.8</v>
          </cell>
          <cell r="P440">
            <v>10</v>
          </cell>
          <cell r="Q440">
            <v>8</v>
          </cell>
          <cell r="R440">
            <v>1</v>
          </cell>
          <cell r="S440">
            <v>20</v>
          </cell>
          <cell r="T440">
            <v>116</v>
          </cell>
          <cell r="U440">
            <v>5.8</v>
          </cell>
          <cell r="V440">
            <v>30</v>
          </cell>
          <cell r="W440">
            <v>126</v>
          </cell>
          <cell r="X440">
            <v>4.2</v>
          </cell>
          <cell r="Y440">
            <v>0</v>
          </cell>
        </row>
        <row r="441">
          <cell r="C441">
            <v>543</v>
          </cell>
          <cell r="D441" t="str">
            <v>P.S. CASCA</v>
          </cell>
          <cell r="E441" t="str">
            <v>I-1</v>
          </cell>
          <cell r="F441">
            <v>16</v>
          </cell>
          <cell r="G441">
            <v>16</v>
          </cell>
          <cell r="H441">
            <v>1</v>
          </cell>
          <cell r="I441">
            <v>2</v>
          </cell>
          <cell r="J441">
            <v>4</v>
          </cell>
          <cell r="K441">
            <v>6</v>
          </cell>
          <cell r="L441">
            <v>1.5</v>
          </cell>
          <cell r="M441">
            <v>4</v>
          </cell>
          <cell r="N441">
            <v>4</v>
          </cell>
          <cell r="O441">
            <v>1</v>
          </cell>
          <cell r="P441">
            <v>2</v>
          </cell>
          <cell r="Q441">
            <v>1</v>
          </cell>
          <cell r="R441">
            <v>1</v>
          </cell>
          <cell r="S441">
            <v>4</v>
          </cell>
          <cell r="T441">
            <v>4</v>
          </cell>
          <cell r="U441">
            <v>1</v>
          </cell>
          <cell r="V441">
            <v>6</v>
          </cell>
          <cell r="W441">
            <v>7</v>
          </cell>
          <cell r="X441">
            <v>1.1666666666666667</v>
          </cell>
          <cell r="Y441">
            <v>0</v>
          </cell>
        </row>
        <row r="442">
          <cell r="C442">
            <v>544</v>
          </cell>
          <cell r="D442" t="str">
            <v>P.S. PUNRAY</v>
          </cell>
          <cell r="E442" t="str">
            <v>I-1</v>
          </cell>
          <cell r="F442">
            <v>11</v>
          </cell>
          <cell r="G442">
            <v>11</v>
          </cell>
          <cell r="H442">
            <v>1</v>
          </cell>
          <cell r="I442">
            <v>1</v>
          </cell>
          <cell r="J442">
            <v>2</v>
          </cell>
          <cell r="K442">
            <v>9</v>
          </cell>
          <cell r="L442">
            <v>4.5</v>
          </cell>
          <cell r="M442">
            <v>2</v>
          </cell>
          <cell r="N442">
            <v>7</v>
          </cell>
          <cell r="O442">
            <v>3.5</v>
          </cell>
          <cell r="P442">
            <v>1</v>
          </cell>
          <cell r="Q442">
            <v>2</v>
          </cell>
          <cell r="R442">
            <v>2</v>
          </cell>
          <cell r="S442">
            <v>2</v>
          </cell>
          <cell r="T442">
            <v>7</v>
          </cell>
          <cell r="U442">
            <v>3.5</v>
          </cell>
          <cell r="V442">
            <v>3</v>
          </cell>
          <cell r="W442">
            <v>9</v>
          </cell>
          <cell r="X442">
            <v>3</v>
          </cell>
          <cell r="Y442">
            <v>0</v>
          </cell>
        </row>
        <row r="443">
          <cell r="C443">
            <v>545</v>
          </cell>
          <cell r="D443" t="str">
            <v>P.S. HUACUAS</v>
          </cell>
          <cell r="E443" t="str">
            <v>I-1</v>
          </cell>
          <cell r="F443">
            <v>8</v>
          </cell>
          <cell r="G443">
            <v>8</v>
          </cell>
          <cell r="H443">
            <v>1</v>
          </cell>
          <cell r="I443">
            <v>1</v>
          </cell>
          <cell r="J443">
            <v>2</v>
          </cell>
          <cell r="K443">
            <v>8</v>
          </cell>
          <cell r="L443">
            <v>4</v>
          </cell>
          <cell r="M443">
            <v>2</v>
          </cell>
          <cell r="N443">
            <v>8</v>
          </cell>
          <cell r="O443">
            <v>4</v>
          </cell>
          <cell r="P443">
            <v>1</v>
          </cell>
          <cell r="Q443">
            <v>1</v>
          </cell>
          <cell r="R443">
            <v>1</v>
          </cell>
          <cell r="S443">
            <v>2</v>
          </cell>
          <cell r="T443">
            <v>8</v>
          </cell>
          <cell r="U443">
            <v>4</v>
          </cell>
          <cell r="V443">
            <v>3</v>
          </cell>
          <cell r="W443">
            <v>8</v>
          </cell>
          <cell r="X443">
            <v>2.6666666666666665</v>
          </cell>
          <cell r="Y443">
            <v>0</v>
          </cell>
        </row>
        <row r="444">
          <cell r="C444">
            <v>546</v>
          </cell>
          <cell r="D444" t="str">
            <v>P.S. SAN JUAN DE LA LIBERTAD</v>
          </cell>
          <cell r="E444" t="str">
            <v>I-1</v>
          </cell>
          <cell r="F444">
            <v>22</v>
          </cell>
          <cell r="G444">
            <v>22</v>
          </cell>
          <cell r="H444">
            <v>1</v>
          </cell>
          <cell r="I444">
            <v>2</v>
          </cell>
          <cell r="J444">
            <v>4</v>
          </cell>
          <cell r="K444">
            <v>15</v>
          </cell>
          <cell r="L444">
            <v>3.75</v>
          </cell>
          <cell r="M444">
            <v>4</v>
          </cell>
          <cell r="N444">
            <v>7</v>
          </cell>
          <cell r="O444">
            <v>1.75</v>
          </cell>
          <cell r="P444">
            <v>2</v>
          </cell>
          <cell r="Q444">
            <v>2</v>
          </cell>
          <cell r="R444">
            <v>1</v>
          </cell>
          <cell r="S444">
            <v>4</v>
          </cell>
          <cell r="T444">
            <v>7</v>
          </cell>
          <cell r="U444">
            <v>1.75</v>
          </cell>
          <cell r="V444">
            <v>6</v>
          </cell>
          <cell r="W444">
            <v>12</v>
          </cell>
          <cell r="X444">
            <v>2</v>
          </cell>
          <cell r="Y444">
            <v>0</v>
          </cell>
        </row>
        <row r="445">
          <cell r="C445">
            <v>547</v>
          </cell>
          <cell r="D445" t="str">
            <v>P.S. CHIRAS</v>
          </cell>
          <cell r="E445" t="str">
            <v>I-1</v>
          </cell>
          <cell r="F445">
            <v>17</v>
          </cell>
          <cell r="G445">
            <v>17</v>
          </cell>
          <cell r="H445">
            <v>1</v>
          </cell>
          <cell r="I445">
            <v>2</v>
          </cell>
          <cell r="J445">
            <v>4</v>
          </cell>
          <cell r="K445">
            <v>9</v>
          </cell>
          <cell r="L445">
            <v>2.25</v>
          </cell>
          <cell r="M445">
            <v>4</v>
          </cell>
          <cell r="N445">
            <v>9</v>
          </cell>
          <cell r="O445">
            <v>2.25</v>
          </cell>
          <cell r="P445">
            <v>2</v>
          </cell>
          <cell r="Q445">
            <v>1</v>
          </cell>
          <cell r="R445">
            <v>1</v>
          </cell>
          <cell r="S445">
            <v>4</v>
          </cell>
          <cell r="T445">
            <v>9</v>
          </cell>
          <cell r="U445">
            <v>2.25</v>
          </cell>
          <cell r="V445">
            <v>6</v>
          </cell>
          <cell r="W445">
            <v>12</v>
          </cell>
          <cell r="X445">
            <v>2</v>
          </cell>
          <cell r="Y445">
            <v>0</v>
          </cell>
        </row>
        <row r="446">
          <cell r="C446">
            <v>548</v>
          </cell>
          <cell r="D446" t="str">
            <v>P.S. TIAMBRA</v>
          </cell>
          <cell r="E446" t="str">
            <v>I-1</v>
          </cell>
          <cell r="F446">
            <v>13</v>
          </cell>
          <cell r="G446">
            <v>13</v>
          </cell>
          <cell r="H446">
            <v>1</v>
          </cell>
          <cell r="I446">
            <v>2</v>
          </cell>
          <cell r="J446">
            <v>4</v>
          </cell>
          <cell r="K446">
            <v>6</v>
          </cell>
          <cell r="L446">
            <v>1.5</v>
          </cell>
          <cell r="M446">
            <v>4</v>
          </cell>
          <cell r="N446">
            <v>6</v>
          </cell>
          <cell r="O446">
            <v>1.5</v>
          </cell>
          <cell r="P446">
            <v>2</v>
          </cell>
          <cell r="Q446">
            <v>1</v>
          </cell>
          <cell r="R446">
            <v>1</v>
          </cell>
          <cell r="S446">
            <v>4</v>
          </cell>
          <cell r="T446">
            <v>6</v>
          </cell>
          <cell r="U446">
            <v>1.5</v>
          </cell>
          <cell r="V446">
            <v>6</v>
          </cell>
          <cell r="W446">
            <v>6</v>
          </cell>
          <cell r="X446">
            <v>1</v>
          </cell>
          <cell r="Y446">
            <v>0</v>
          </cell>
        </row>
        <row r="447">
          <cell r="C447">
            <v>520</v>
          </cell>
          <cell r="D447" t="str">
            <v>FARM - HOSP DE APOYO F. MAYORCA SOTO</v>
          </cell>
          <cell r="E447" t="str">
            <v>II-2</v>
          </cell>
          <cell r="F447">
            <v>671</v>
          </cell>
          <cell r="G447">
            <v>632</v>
          </cell>
          <cell r="H447">
            <v>1</v>
          </cell>
          <cell r="I447">
            <v>56</v>
          </cell>
          <cell r="J447">
            <v>112</v>
          </cell>
          <cell r="K447">
            <v>589</v>
          </cell>
          <cell r="L447">
            <v>5.2589285714285712</v>
          </cell>
          <cell r="M447">
            <v>112</v>
          </cell>
          <cell r="N447">
            <v>150</v>
          </cell>
          <cell r="O447">
            <v>1.3392857142857142</v>
          </cell>
          <cell r="P447">
            <v>56</v>
          </cell>
          <cell r="Q447">
            <v>130</v>
          </cell>
          <cell r="R447">
            <v>3</v>
          </cell>
          <cell r="S447">
            <v>112</v>
          </cell>
          <cell r="T447">
            <v>150</v>
          </cell>
          <cell r="U447">
            <v>1.3392857142857142</v>
          </cell>
          <cell r="V447">
            <v>168</v>
          </cell>
          <cell r="W447">
            <v>838</v>
          </cell>
          <cell r="X447">
            <v>4.9880952380952381</v>
          </cell>
          <cell r="Y447">
            <v>0</v>
          </cell>
        </row>
        <row r="448">
          <cell r="C448">
            <v>568</v>
          </cell>
          <cell r="D448" t="str">
            <v>P.S. CONGAS ANTACUCHO</v>
          </cell>
          <cell r="E448" t="str">
            <v>I-1</v>
          </cell>
          <cell r="F448">
            <v>3</v>
          </cell>
          <cell r="G448">
            <v>3</v>
          </cell>
          <cell r="H448">
            <v>1</v>
          </cell>
          <cell r="I448">
            <v>1</v>
          </cell>
          <cell r="J448">
            <v>2</v>
          </cell>
          <cell r="K448">
            <v>3</v>
          </cell>
          <cell r="L448">
            <v>1.5</v>
          </cell>
          <cell r="M448">
            <v>2</v>
          </cell>
          <cell r="N448">
            <v>5</v>
          </cell>
          <cell r="O448">
            <v>2.5</v>
          </cell>
          <cell r="P448">
            <v>1</v>
          </cell>
          <cell r="Q448">
            <v>1</v>
          </cell>
          <cell r="R448">
            <v>1</v>
          </cell>
          <cell r="S448">
            <v>2</v>
          </cell>
          <cell r="T448">
            <v>5</v>
          </cell>
          <cell r="U448">
            <v>2.5</v>
          </cell>
          <cell r="V448">
            <v>3</v>
          </cell>
          <cell r="W448">
            <v>7</v>
          </cell>
          <cell r="X448">
            <v>2.3333333333333335</v>
          </cell>
          <cell r="Y448">
            <v>0</v>
          </cell>
        </row>
        <row r="449">
          <cell r="C449">
            <v>569</v>
          </cell>
          <cell r="D449" t="str">
            <v>C.S. PALCA</v>
          </cell>
          <cell r="E449" t="str">
            <v>I-3</v>
          </cell>
          <cell r="F449">
            <v>39</v>
          </cell>
          <cell r="G449">
            <v>38</v>
          </cell>
          <cell r="H449">
            <v>1</v>
          </cell>
          <cell r="I449">
            <v>4</v>
          </cell>
          <cell r="J449">
            <v>8</v>
          </cell>
          <cell r="K449">
            <v>126</v>
          </cell>
          <cell r="L449">
            <v>15.75</v>
          </cell>
          <cell r="M449">
            <v>8</v>
          </cell>
          <cell r="N449">
            <v>39</v>
          </cell>
          <cell r="O449">
            <v>4.875</v>
          </cell>
          <cell r="P449">
            <v>4</v>
          </cell>
          <cell r="Q449">
            <v>10</v>
          </cell>
          <cell r="R449">
            <v>2.5</v>
          </cell>
          <cell r="S449">
            <v>8</v>
          </cell>
          <cell r="T449">
            <v>39</v>
          </cell>
          <cell r="U449">
            <v>4.875</v>
          </cell>
          <cell r="V449">
            <v>12</v>
          </cell>
          <cell r="W449">
            <v>82</v>
          </cell>
          <cell r="X449">
            <v>6.833333333333333</v>
          </cell>
          <cell r="Y449">
            <v>0</v>
          </cell>
        </row>
        <row r="450">
          <cell r="C450">
            <v>570</v>
          </cell>
          <cell r="D450" t="str">
            <v>P.S. ÑAHUIN</v>
          </cell>
          <cell r="E450" t="str">
            <v>I-1</v>
          </cell>
          <cell r="F450">
            <v>8</v>
          </cell>
          <cell r="G450">
            <v>8</v>
          </cell>
          <cell r="H450">
            <v>1</v>
          </cell>
          <cell r="I450">
            <v>1</v>
          </cell>
          <cell r="J450">
            <v>2</v>
          </cell>
          <cell r="K450">
            <v>5</v>
          </cell>
          <cell r="L450">
            <v>2.5</v>
          </cell>
          <cell r="M450">
            <v>2</v>
          </cell>
          <cell r="N450">
            <v>6</v>
          </cell>
          <cell r="O450">
            <v>3</v>
          </cell>
          <cell r="P450">
            <v>1</v>
          </cell>
          <cell r="Q450">
            <v>1</v>
          </cell>
          <cell r="R450">
            <v>1</v>
          </cell>
          <cell r="S450">
            <v>2</v>
          </cell>
          <cell r="T450">
            <v>6</v>
          </cell>
          <cell r="U450">
            <v>3</v>
          </cell>
          <cell r="V450">
            <v>3</v>
          </cell>
          <cell r="W450">
            <v>5</v>
          </cell>
          <cell r="X450">
            <v>1.6666666666666667</v>
          </cell>
          <cell r="Y450">
            <v>0</v>
          </cell>
        </row>
        <row r="451">
          <cell r="C451">
            <v>571</v>
          </cell>
          <cell r="D451" t="str">
            <v>P.S. CARPAPATA</v>
          </cell>
          <cell r="E451" t="str">
            <v>I-1</v>
          </cell>
          <cell r="F451">
            <v>16</v>
          </cell>
          <cell r="G451">
            <v>16</v>
          </cell>
          <cell r="H451">
            <v>1</v>
          </cell>
          <cell r="I451">
            <v>2</v>
          </cell>
          <cell r="J451">
            <v>4</v>
          </cell>
          <cell r="K451">
            <v>5</v>
          </cell>
          <cell r="L451">
            <v>1.25</v>
          </cell>
          <cell r="M451">
            <v>4</v>
          </cell>
          <cell r="N451">
            <v>6</v>
          </cell>
          <cell r="O451">
            <v>1.5</v>
          </cell>
          <cell r="P451">
            <v>2</v>
          </cell>
          <cell r="Q451">
            <v>1</v>
          </cell>
          <cell r="R451">
            <v>1</v>
          </cell>
          <cell r="S451">
            <v>4</v>
          </cell>
          <cell r="T451">
            <v>6</v>
          </cell>
          <cell r="U451">
            <v>1.5</v>
          </cell>
          <cell r="V451">
            <v>6</v>
          </cell>
          <cell r="W451">
            <v>7</v>
          </cell>
          <cell r="X451">
            <v>1.1666666666666667</v>
          </cell>
          <cell r="Y451">
            <v>0</v>
          </cell>
        </row>
        <row r="452">
          <cell r="C452">
            <v>572</v>
          </cell>
          <cell r="D452" t="str">
            <v>P.S. LLACSACACA</v>
          </cell>
          <cell r="E452" t="str">
            <v>I-1</v>
          </cell>
          <cell r="F452">
            <v>5</v>
          </cell>
          <cell r="G452">
            <v>5</v>
          </cell>
          <cell r="H452">
            <v>1</v>
          </cell>
          <cell r="I452">
            <v>1</v>
          </cell>
          <cell r="J452">
            <v>2</v>
          </cell>
          <cell r="K452">
            <v>3</v>
          </cell>
          <cell r="L452">
            <v>1.5</v>
          </cell>
          <cell r="M452">
            <v>2</v>
          </cell>
          <cell r="N452">
            <v>4</v>
          </cell>
          <cell r="O452">
            <v>2</v>
          </cell>
          <cell r="P452">
            <v>1</v>
          </cell>
          <cell r="Q452">
            <v>1</v>
          </cell>
          <cell r="R452">
            <v>1</v>
          </cell>
          <cell r="S452">
            <v>2</v>
          </cell>
          <cell r="T452">
            <v>4</v>
          </cell>
          <cell r="U452">
            <v>2</v>
          </cell>
          <cell r="V452">
            <v>3</v>
          </cell>
          <cell r="W452">
            <v>3</v>
          </cell>
          <cell r="X452">
            <v>1</v>
          </cell>
          <cell r="Y452">
            <v>0</v>
          </cell>
        </row>
        <row r="453">
          <cell r="C453">
            <v>573</v>
          </cell>
          <cell r="D453" t="str">
            <v>P.S. CHIPOCAYO</v>
          </cell>
          <cell r="E453" t="str">
            <v>I-1</v>
          </cell>
          <cell r="F453">
            <v>9</v>
          </cell>
          <cell r="G453">
            <v>9</v>
          </cell>
          <cell r="H453">
            <v>1</v>
          </cell>
          <cell r="I453">
            <v>1</v>
          </cell>
          <cell r="J453">
            <v>2</v>
          </cell>
          <cell r="K453">
            <v>3</v>
          </cell>
          <cell r="L453">
            <v>1.5</v>
          </cell>
          <cell r="M453">
            <v>2</v>
          </cell>
          <cell r="N453">
            <v>5</v>
          </cell>
          <cell r="O453">
            <v>2.5</v>
          </cell>
          <cell r="P453">
            <v>1</v>
          </cell>
          <cell r="Q453">
            <v>1</v>
          </cell>
          <cell r="R453">
            <v>1</v>
          </cell>
          <cell r="S453">
            <v>2</v>
          </cell>
          <cell r="T453">
            <v>5</v>
          </cell>
          <cell r="U453">
            <v>2.5</v>
          </cell>
          <cell r="V453">
            <v>3</v>
          </cell>
          <cell r="W453">
            <v>4</v>
          </cell>
          <cell r="X453">
            <v>1.3333333333333333</v>
          </cell>
          <cell r="Y453">
            <v>0</v>
          </cell>
        </row>
        <row r="454">
          <cell r="C454">
            <v>574</v>
          </cell>
          <cell r="D454" t="str">
            <v>P.S. YAROCA</v>
          </cell>
          <cell r="E454" t="str">
            <v>I-1</v>
          </cell>
          <cell r="F454">
            <v>9</v>
          </cell>
          <cell r="G454">
            <v>9</v>
          </cell>
          <cell r="H454">
            <v>1</v>
          </cell>
          <cell r="I454">
            <v>1</v>
          </cell>
          <cell r="J454">
            <v>2</v>
          </cell>
          <cell r="K454">
            <v>6</v>
          </cell>
          <cell r="L454">
            <v>3</v>
          </cell>
          <cell r="M454">
            <v>2</v>
          </cell>
          <cell r="N454">
            <v>7</v>
          </cell>
          <cell r="O454">
            <v>3.5</v>
          </cell>
          <cell r="P454">
            <v>1</v>
          </cell>
          <cell r="Q454">
            <v>1</v>
          </cell>
          <cell r="R454">
            <v>1</v>
          </cell>
          <cell r="S454">
            <v>2</v>
          </cell>
          <cell r="T454">
            <v>7</v>
          </cell>
          <cell r="U454">
            <v>3.5</v>
          </cell>
          <cell r="V454">
            <v>3</v>
          </cell>
          <cell r="W454">
            <v>6</v>
          </cell>
          <cell r="X454">
            <v>2</v>
          </cell>
          <cell r="Y454">
            <v>0</v>
          </cell>
        </row>
        <row r="455">
          <cell r="C455">
            <v>575</v>
          </cell>
          <cell r="D455" t="str">
            <v>P.S. HUARIPAMPA</v>
          </cell>
          <cell r="E455" t="str">
            <v>I-1</v>
          </cell>
          <cell r="F455">
            <v>16</v>
          </cell>
          <cell r="G455">
            <v>16</v>
          </cell>
          <cell r="H455">
            <v>1</v>
          </cell>
          <cell r="I455">
            <v>2</v>
          </cell>
          <cell r="J455">
            <v>4</v>
          </cell>
          <cell r="K455">
            <v>5</v>
          </cell>
          <cell r="L455">
            <v>1.25</v>
          </cell>
          <cell r="M455">
            <v>4</v>
          </cell>
          <cell r="N455">
            <v>4</v>
          </cell>
          <cell r="O455">
            <v>1</v>
          </cell>
          <cell r="P455">
            <v>2</v>
          </cell>
          <cell r="Q455">
            <v>1</v>
          </cell>
          <cell r="R455">
            <v>1</v>
          </cell>
          <cell r="S455">
            <v>4</v>
          </cell>
          <cell r="T455">
            <v>4</v>
          </cell>
          <cell r="U455">
            <v>1</v>
          </cell>
          <cell r="V455">
            <v>6</v>
          </cell>
          <cell r="W455">
            <v>5</v>
          </cell>
          <cell r="X455">
            <v>0.83333333333333337</v>
          </cell>
          <cell r="Y455" t="str">
            <v>NO</v>
          </cell>
          <cell r="Z455">
            <v>0</v>
          </cell>
        </row>
        <row r="456">
          <cell r="C456">
            <v>576</v>
          </cell>
          <cell r="D456" t="str">
            <v>P.S. PATAY</v>
          </cell>
          <cell r="E456" t="str">
            <v>I-1</v>
          </cell>
          <cell r="F456">
            <v>7</v>
          </cell>
          <cell r="G456">
            <v>7</v>
          </cell>
          <cell r="H456">
            <v>1</v>
          </cell>
          <cell r="I456">
            <v>1</v>
          </cell>
          <cell r="J456">
            <v>2</v>
          </cell>
          <cell r="K456">
            <v>3</v>
          </cell>
          <cell r="L456">
            <v>1.5</v>
          </cell>
          <cell r="M456">
            <v>2</v>
          </cell>
          <cell r="N456">
            <v>3</v>
          </cell>
          <cell r="O456">
            <v>1.5</v>
          </cell>
          <cell r="P456">
            <v>1</v>
          </cell>
          <cell r="Q456">
            <v>1</v>
          </cell>
          <cell r="R456">
            <v>1</v>
          </cell>
          <cell r="S456">
            <v>2</v>
          </cell>
          <cell r="T456">
            <v>3</v>
          </cell>
          <cell r="U456">
            <v>1.5</v>
          </cell>
          <cell r="V456">
            <v>3</v>
          </cell>
          <cell r="W456">
            <v>4</v>
          </cell>
          <cell r="X456">
            <v>1.3333333333333333</v>
          </cell>
          <cell r="Y456">
            <v>0</v>
          </cell>
        </row>
        <row r="457">
          <cell r="C457">
            <v>577</v>
          </cell>
          <cell r="D457" t="str">
            <v>P.S. TAPO</v>
          </cell>
          <cell r="E457" t="str">
            <v>I-2</v>
          </cell>
          <cell r="F457">
            <v>21</v>
          </cell>
          <cell r="G457">
            <v>21</v>
          </cell>
          <cell r="H457">
            <v>1</v>
          </cell>
          <cell r="I457">
            <v>2</v>
          </cell>
          <cell r="J457">
            <v>4</v>
          </cell>
          <cell r="K457">
            <v>31</v>
          </cell>
          <cell r="L457">
            <v>7.75</v>
          </cell>
          <cell r="M457">
            <v>4</v>
          </cell>
          <cell r="N457">
            <v>30</v>
          </cell>
          <cell r="O457">
            <v>7.5</v>
          </cell>
          <cell r="P457">
            <v>2</v>
          </cell>
          <cell r="Q457">
            <v>5</v>
          </cell>
          <cell r="R457">
            <v>2.5</v>
          </cell>
          <cell r="S457">
            <v>4</v>
          </cell>
          <cell r="T457">
            <v>30</v>
          </cell>
          <cell r="U457">
            <v>7.5</v>
          </cell>
          <cell r="V457">
            <v>6</v>
          </cell>
          <cell r="W457">
            <v>34</v>
          </cell>
          <cell r="X457">
            <v>5.666666666666667</v>
          </cell>
          <cell r="Y457">
            <v>0</v>
          </cell>
        </row>
        <row r="458">
          <cell r="C458">
            <v>578</v>
          </cell>
          <cell r="D458" t="str">
            <v>P.S. YURACMAYO</v>
          </cell>
          <cell r="E458" t="str">
            <v>I-1</v>
          </cell>
          <cell r="F458">
            <v>6</v>
          </cell>
          <cell r="G458">
            <v>6</v>
          </cell>
          <cell r="H458">
            <v>1</v>
          </cell>
          <cell r="I458">
            <v>1</v>
          </cell>
          <cell r="J458">
            <v>2</v>
          </cell>
          <cell r="K458">
            <v>5</v>
          </cell>
          <cell r="L458">
            <v>2.5</v>
          </cell>
          <cell r="M458">
            <v>2</v>
          </cell>
          <cell r="N458">
            <v>4</v>
          </cell>
          <cell r="O458">
            <v>2</v>
          </cell>
          <cell r="P458">
            <v>1</v>
          </cell>
          <cell r="Q458">
            <v>1</v>
          </cell>
          <cell r="R458">
            <v>1</v>
          </cell>
          <cell r="S458">
            <v>2</v>
          </cell>
          <cell r="T458">
            <v>4</v>
          </cell>
          <cell r="U458">
            <v>2</v>
          </cell>
          <cell r="V458">
            <v>3</v>
          </cell>
          <cell r="W458">
            <v>6</v>
          </cell>
          <cell r="X458">
            <v>2</v>
          </cell>
          <cell r="Y458">
            <v>0</v>
          </cell>
        </row>
        <row r="459">
          <cell r="C459">
            <v>579</v>
          </cell>
          <cell r="D459" t="str">
            <v>P.S. MACO</v>
          </cell>
          <cell r="E459" t="str">
            <v>I-1</v>
          </cell>
          <cell r="F459">
            <v>11</v>
          </cell>
          <cell r="G459">
            <v>11</v>
          </cell>
          <cell r="H459">
            <v>1</v>
          </cell>
          <cell r="I459">
            <v>1</v>
          </cell>
          <cell r="J459">
            <v>2</v>
          </cell>
          <cell r="K459">
            <v>4</v>
          </cell>
          <cell r="L459">
            <v>2</v>
          </cell>
          <cell r="M459">
            <v>2</v>
          </cell>
          <cell r="N459">
            <v>5</v>
          </cell>
          <cell r="O459">
            <v>2.5</v>
          </cell>
          <cell r="P459">
            <v>1</v>
          </cell>
          <cell r="Q459">
            <v>1</v>
          </cell>
          <cell r="R459">
            <v>1</v>
          </cell>
          <cell r="S459">
            <v>2</v>
          </cell>
          <cell r="T459">
            <v>5</v>
          </cell>
          <cell r="U459">
            <v>2.5</v>
          </cell>
          <cell r="V459">
            <v>3</v>
          </cell>
          <cell r="W459">
            <v>6</v>
          </cell>
          <cell r="X459">
            <v>2</v>
          </cell>
          <cell r="Y459">
            <v>0</v>
          </cell>
        </row>
        <row r="460">
          <cell r="C460">
            <v>580</v>
          </cell>
          <cell r="D460" t="str">
            <v>P.S. CASACOTO - SAN ANTONIO</v>
          </cell>
          <cell r="E460" t="str">
            <v>I-1</v>
          </cell>
          <cell r="F460">
            <v>4</v>
          </cell>
          <cell r="G460">
            <v>4</v>
          </cell>
          <cell r="H460">
            <v>1</v>
          </cell>
          <cell r="I460">
            <v>1</v>
          </cell>
          <cell r="J460">
            <v>2</v>
          </cell>
          <cell r="K460">
            <v>7</v>
          </cell>
          <cell r="L460">
            <v>3.5</v>
          </cell>
          <cell r="M460">
            <v>2</v>
          </cell>
          <cell r="N460">
            <v>5</v>
          </cell>
          <cell r="O460">
            <v>2.5</v>
          </cell>
          <cell r="P460">
            <v>1</v>
          </cell>
          <cell r="Q460">
            <v>1</v>
          </cell>
          <cell r="R460">
            <v>1</v>
          </cell>
          <cell r="S460">
            <v>2</v>
          </cell>
          <cell r="T460">
            <v>5</v>
          </cell>
          <cell r="U460">
            <v>2.5</v>
          </cell>
          <cell r="V460">
            <v>3</v>
          </cell>
          <cell r="W460">
            <v>6</v>
          </cell>
          <cell r="X460">
            <v>2</v>
          </cell>
          <cell r="Y460">
            <v>0</v>
          </cell>
        </row>
        <row r="461">
          <cell r="C461">
            <v>581</v>
          </cell>
          <cell r="D461" t="str">
            <v>P.S. QUETA</v>
          </cell>
          <cell r="E461" t="str">
            <v>I-1</v>
          </cell>
          <cell r="F461">
            <v>9</v>
          </cell>
          <cell r="G461">
            <v>9</v>
          </cell>
          <cell r="H461">
            <v>1</v>
          </cell>
          <cell r="I461">
            <v>1</v>
          </cell>
          <cell r="J461">
            <v>2</v>
          </cell>
          <cell r="K461">
            <v>5</v>
          </cell>
          <cell r="L461">
            <v>2.5</v>
          </cell>
          <cell r="M461">
            <v>2</v>
          </cell>
          <cell r="N461">
            <v>4</v>
          </cell>
          <cell r="O461">
            <v>2</v>
          </cell>
          <cell r="P461">
            <v>1</v>
          </cell>
          <cell r="Q461">
            <v>1</v>
          </cell>
          <cell r="R461">
            <v>1</v>
          </cell>
          <cell r="S461">
            <v>2</v>
          </cell>
          <cell r="T461">
            <v>4</v>
          </cell>
          <cell r="U461">
            <v>2</v>
          </cell>
          <cell r="V461">
            <v>3</v>
          </cell>
          <cell r="W461">
            <v>5</v>
          </cell>
          <cell r="X461">
            <v>1.6666666666666667</v>
          </cell>
          <cell r="Y461">
            <v>0</v>
          </cell>
        </row>
        <row r="462">
          <cell r="C462">
            <v>582</v>
          </cell>
          <cell r="D462" t="str">
            <v>P.S. PACCHAC</v>
          </cell>
          <cell r="E462" t="str">
            <v>I-1</v>
          </cell>
          <cell r="F462">
            <v>13</v>
          </cell>
          <cell r="G462">
            <v>13</v>
          </cell>
          <cell r="H462">
            <v>1</v>
          </cell>
          <cell r="I462">
            <v>2</v>
          </cell>
          <cell r="J462">
            <v>4</v>
          </cell>
          <cell r="K462">
            <v>6</v>
          </cell>
          <cell r="L462">
            <v>1.5</v>
          </cell>
          <cell r="M462">
            <v>4</v>
          </cell>
          <cell r="N462">
            <v>6</v>
          </cell>
          <cell r="O462">
            <v>1.5</v>
          </cell>
          <cell r="P462">
            <v>2</v>
          </cell>
          <cell r="Q462">
            <v>1</v>
          </cell>
          <cell r="R462">
            <v>1</v>
          </cell>
          <cell r="S462">
            <v>4</v>
          </cell>
          <cell r="T462">
            <v>6</v>
          </cell>
          <cell r="U462">
            <v>1.5</v>
          </cell>
          <cell r="V462">
            <v>6</v>
          </cell>
          <cell r="W462">
            <v>7</v>
          </cell>
          <cell r="X462">
            <v>1.1666666666666667</v>
          </cell>
          <cell r="Y462">
            <v>0</v>
          </cell>
        </row>
        <row r="463">
          <cell r="C463">
            <v>584</v>
          </cell>
          <cell r="D463" t="str">
            <v>P.S. TARMATAMBO</v>
          </cell>
          <cell r="E463" t="str">
            <v>I-1</v>
          </cell>
          <cell r="F463">
            <v>26</v>
          </cell>
          <cell r="G463">
            <v>26</v>
          </cell>
          <cell r="H463">
            <v>1</v>
          </cell>
          <cell r="I463">
            <v>3</v>
          </cell>
          <cell r="J463">
            <v>6</v>
          </cell>
          <cell r="K463">
            <v>5</v>
          </cell>
          <cell r="L463">
            <v>0.83333333333333337</v>
          </cell>
          <cell r="M463">
            <v>6</v>
          </cell>
          <cell r="N463">
            <v>4</v>
          </cell>
          <cell r="O463">
            <v>0.66666666666666663</v>
          </cell>
          <cell r="P463">
            <v>3</v>
          </cell>
          <cell r="Q463">
            <v>1</v>
          </cell>
          <cell r="R463">
            <v>1</v>
          </cell>
          <cell r="S463">
            <v>6</v>
          </cell>
          <cell r="T463">
            <v>4</v>
          </cell>
          <cell r="U463">
            <v>0.66666666666666663</v>
          </cell>
          <cell r="V463">
            <v>9</v>
          </cell>
          <cell r="W463">
            <v>4</v>
          </cell>
          <cell r="X463">
            <v>0.44444444444444442</v>
          </cell>
          <cell r="Y463" t="str">
            <v>NO</v>
          </cell>
          <cell r="Z463">
            <v>0</v>
          </cell>
        </row>
        <row r="464">
          <cell r="C464">
            <v>585</v>
          </cell>
          <cell r="D464" t="str">
            <v>P.S. COCHAS</v>
          </cell>
          <cell r="E464" t="str">
            <v>I-1</v>
          </cell>
          <cell r="F464">
            <v>6</v>
          </cell>
          <cell r="G464">
            <v>6</v>
          </cell>
          <cell r="H464">
            <v>1</v>
          </cell>
          <cell r="I464">
            <v>1</v>
          </cell>
          <cell r="J464">
            <v>2</v>
          </cell>
          <cell r="K464">
            <v>2</v>
          </cell>
          <cell r="L464">
            <v>1</v>
          </cell>
          <cell r="M464">
            <v>2</v>
          </cell>
          <cell r="N464">
            <v>3</v>
          </cell>
          <cell r="O464">
            <v>1.5</v>
          </cell>
          <cell r="P464">
            <v>1</v>
          </cell>
          <cell r="Q464">
            <v>1</v>
          </cell>
          <cell r="R464">
            <v>1</v>
          </cell>
          <cell r="S464">
            <v>2</v>
          </cell>
          <cell r="T464">
            <v>3</v>
          </cell>
          <cell r="U464">
            <v>1.5</v>
          </cell>
          <cell r="V464">
            <v>3</v>
          </cell>
          <cell r="W464">
            <v>3</v>
          </cell>
          <cell r="X464">
            <v>1</v>
          </cell>
          <cell r="Y464">
            <v>0</v>
          </cell>
        </row>
        <row r="465">
          <cell r="C465">
            <v>586</v>
          </cell>
          <cell r="D465" t="str">
            <v>P.S. MUYLO</v>
          </cell>
          <cell r="E465" t="str">
            <v>I-1</v>
          </cell>
          <cell r="F465">
            <v>5</v>
          </cell>
          <cell r="G465">
            <v>5</v>
          </cell>
          <cell r="H465">
            <v>1</v>
          </cell>
          <cell r="I465">
            <v>1</v>
          </cell>
          <cell r="J465">
            <v>2</v>
          </cell>
          <cell r="K465">
            <v>2</v>
          </cell>
          <cell r="L465">
            <v>1</v>
          </cell>
          <cell r="M465">
            <v>2</v>
          </cell>
          <cell r="N465">
            <v>2</v>
          </cell>
          <cell r="O465">
            <v>1</v>
          </cell>
          <cell r="P465">
            <v>1</v>
          </cell>
          <cell r="Q465">
            <v>1</v>
          </cell>
          <cell r="R465">
            <v>1</v>
          </cell>
          <cell r="S465">
            <v>2</v>
          </cell>
          <cell r="T465">
            <v>2</v>
          </cell>
          <cell r="U465">
            <v>1</v>
          </cell>
          <cell r="V465">
            <v>3</v>
          </cell>
          <cell r="W465">
            <v>3</v>
          </cell>
          <cell r="X465">
            <v>1</v>
          </cell>
          <cell r="Y465">
            <v>0</v>
          </cell>
        </row>
        <row r="466">
          <cell r="C466">
            <v>587</v>
          </cell>
          <cell r="D466" t="str">
            <v>P.S. POMACHACA</v>
          </cell>
          <cell r="E466" t="str">
            <v>I-1</v>
          </cell>
          <cell r="F466">
            <v>35</v>
          </cell>
          <cell r="G466">
            <v>35</v>
          </cell>
          <cell r="H466">
            <v>1</v>
          </cell>
          <cell r="I466">
            <v>3</v>
          </cell>
          <cell r="J466">
            <v>6</v>
          </cell>
          <cell r="K466">
            <v>106</v>
          </cell>
          <cell r="L466">
            <v>17.666666666666668</v>
          </cell>
          <cell r="M466">
            <v>6</v>
          </cell>
          <cell r="N466">
            <v>16</v>
          </cell>
          <cell r="O466">
            <v>2.6666666666666665</v>
          </cell>
          <cell r="P466">
            <v>3</v>
          </cell>
          <cell r="Q466">
            <v>6</v>
          </cell>
          <cell r="R466">
            <v>2</v>
          </cell>
          <cell r="S466">
            <v>6</v>
          </cell>
          <cell r="T466">
            <v>16</v>
          </cell>
          <cell r="U466">
            <v>2.6666666666666665</v>
          </cell>
          <cell r="V466">
            <v>9</v>
          </cell>
          <cell r="W466">
            <v>238</v>
          </cell>
          <cell r="X466">
            <v>26.444444444444443</v>
          </cell>
          <cell r="Y466">
            <v>0</v>
          </cell>
        </row>
        <row r="467">
          <cell r="C467">
            <v>588</v>
          </cell>
          <cell r="D467" t="str">
            <v>P.S. MULLUCRO</v>
          </cell>
          <cell r="E467" t="str">
            <v>I-1</v>
          </cell>
          <cell r="F467">
            <v>38</v>
          </cell>
          <cell r="G467">
            <v>38</v>
          </cell>
          <cell r="H467">
            <v>1</v>
          </cell>
          <cell r="I467">
            <v>4</v>
          </cell>
          <cell r="J467">
            <v>8</v>
          </cell>
          <cell r="K467">
            <v>3</v>
          </cell>
          <cell r="L467">
            <v>0.375</v>
          </cell>
          <cell r="M467">
            <v>8</v>
          </cell>
          <cell r="N467">
            <v>5</v>
          </cell>
          <cell r="O467">
            <v>0.625</v>
          </cell>
          <cell r="P467">
            <v>4</v>
          </cell>
          <cell r="Q467">
            <v>1</v>
          </cell>
          <cell r="R467">
            <v>1</v>
          </cell>
          <cell r="S467">
            <v>8</v>
          </cell>
          <cell r="T467">
            <v>5</v>
          </cell>
          <cell r="U467">
            <v>0.625</v>
          </cell>
          <cell r="V467">
            <v>12</v>
          </cell>
          <cell r="W467">
            <v>5</v>
          </cell>
          <cell r="X467">
            <v>0.41666666666666669</v>
          </cell>
          <cell r="Y467" t="str">
            <v>NO</v>
          </cell>
          <cell r="Z467">
            <v>0</v>
          </cell>
        </row>
        <row r="468">
          <cell r="C468">
            <v>589</v>
          </cell>
          <cell r="D468" t="str">
            <v>P.S. VICORA CONGAS</v>
          </cell>
          <cell r="E468" t="str">
            <v>I-1</v>
          </cell>
          <cell r="F468">
            <v>7</v>
          </cell>
          <cell r="G468">
            <v>7</v>
          </cell>
          <cell r="H468">
            <v>1</v>
          </cell>
          <cell r="I468">
            <v>1</v>
          </cell>
          <cell r="J468">
            <v>2</v>
          </cell>
          <cell r="K468">
            <v>5</v>
          </cell>
          <cell r="L468">
            <v>2.5</v>
          </cell>
          <cell r="M468">
            <v>2</v>
          </cell>
          <cell r="N468">
            <v>5</v>
          </cell>
          <cell r="O468">
            <v>2.5</v>
          </cell>
          <cell r="P468">
            <v>1</v>
          </cell>
          <cell r="Q468">
            <v>1</v>
          </cell>
          <cell r="R468">
            <v>1</v>
          </cell>
          <cell r="S468">
            <v>2</v>
          </cell>
          <cell r="T468">
            <v>5</v>
          </cell>
          <cell r="U468">
            <v>2.5</v>
          </cell>
          <cell r="V468">
            <v>3</v>
          </cell>
          <cell r="W468">
            <v>4</v>
          </cell>
          <cell r="X468">
            <v>1.3333333333333333</v>
          </cell>
          <cell r="Y468">
            <v>0</v>
          </cell>
        </row>
        <row r="469">
          <cell r="C469">
            <v>590</v>
          </cell>
          <cell r="D469" t="str">
            <v>P.S. MISARURASHA</v>
          </cell>
          <cell r="E469" t="str">
            <v>I-1</v>
          </cell>
          <cell r="F469">
            <v>3</v>
          </cell>
          <cell r="G469">
            <v>3</v>
          </cell>
          <cell r="H469">
            <v>1</v>
          </cell>
          <cell r="I469">
            <v>1</v>
          </cell>
          <cell r="J469">
            <v>2</v>
          </cell>
          <cell r="K469">
            <v>2</v>
          </cell>
          <cell r="L469">
            <v>1</v>
          </cell>
          <cell r="M469">
            <v>2</v>
          </cell>
          <cell r="N469">
            <v>0</v>
          </cell>
          <cell r="O469">
            <v>0</v>
          </cell>
          <cell r="P469">
            <v>1</v>
          </cell>
          <cell r="Q469">
            <v>1</v>
          </cell>
          <cell r="R469">
            <v>1</v>
          </cell>
          <cell r="S469">
            <v>2</v>
          </cell>
          <cell r="T469">
            <v>0</v>
          </cell>
          <cell r="U469">
            <v>0</v>
          </cell>
          <cell r="V469">
            <v>3</v>
          </cell>
          <cell r="W469">
            <v>3</v>
          </cell>
          <cell r="X469">
            <v>1</v>
          </cell>
          <cell r="Y469" t="str">
            <v>NO</v>
          </cell>
          <cell r="Z469">
            <v>0</v>
          </cell>
        </row>
        <row r="470">
          <cell r="C470">
            <v>591</v>
          </cell>
          <cell r="D470" t="str">
            <v>P.S. CARHUACATAC</v>
          </cell>
          <cell r="E470" t="str">
            <v>I-1</v>
          </cell>
          <cell r="F470">
            <v>3</v>
          </cell>
          <cell r="G470">
            <v>2</v>
          </cell>
          <cell r="H470">
            <v>1</v>
          </cell>
          <cell r="I470">
            <v>1</v>
          </cell>
          <cell r="J470">
            <v>2</v>
          </cell>
          <cell r="K470">
            <v>1</v>
          </cell>
          <cell r="L470">
            <v>0.5</v>
          </cell>
          <cell r="M470">
            <v>2</v>
          </cell>
          <cell r="N470">
            <v>0</v>
          </cell>
          <cell r="O470">
            <v>0</v>
          </cell>
          <cell r="P470">
            <v>1</v>
          </cell>
          <cell r="Q470">
            <v>0</v>
          </cell>
          <cell r="R470">
            <v>0</v>
          </cell>
          <cell r="S470">
            <v>2</v>
          </cell>
          <cell r="T470">
            <v>0</v>
          </cell>
          <cell r="U470">
            <v>0</v>
          </cell>
          <cell r="V470">
            <v>3</v>
          </cell>
          <cell r="W470">
            <v>3</v>
          </cell>
          <cell r="X470">
            <v>1</v>
          </cell>
          <cell r="Y470" t="str">
            <v>NO</v>
          </cell>
          <cell r="Z470">
            <v>0</v>
          </cell>
        </row>
        <row r="471">
          <cell r="C471">
            <v>592</v>
          </cell>
          <cell r="D471" t="str">
            <v>P.S. PALCAPACCHA</v>
          </cell>
          <cell r="E471" t="str">
            <v>I-1</v>
          </cell>
          <cell r="F471">
            <v>7</v>
          </cell>
          <cell r="G471">
            <v>7</v>
          </cell>
          <cell r="H471">
            <v>1</v>
          </cell>
          <cell r="I471">
            <v>1</v>
          </cell>
          <cell r="J471">
            <v>2</v>
          </cell>
          <cell r="K471">
            <v>4</v>
          </cell>
          <cell r="L471">
            <v>2</v>
          </cell>
          <cell r="M471">
            <v>2</v>
          </cell>
          <cell r="N471">
            <v>1</v>
          </cell>
          <cell r="O471">
            <v>0.5</v>
          </cell>
          <cell r="P471">
            <v>1</v>
          </cell>
          <cell r="Q471">
            <v>1</v>
          </cell>
          <cell r="R471">
            <v>1</v>
          </cell>
          <cell r="S471">
            <v>2</v>
          </cell>
          <cell r="T471">
            <v>1</v>
          </cell>
          <cell r="U471">
            <v>0.5</v>
          </cell>
          <cell r="V471">
            <v>3</v>
          </cell>
          <cell r="W471">
            <v>3</v>
          </cell>
          <cell r="X471">
            <v>1</v>
          </cell>
          <cell r="Y471" t="str">
            <v>NO</v>
          </cell>
          <cell r="Z471">
            <v>0</v>
          </cell>
        </row>
        <row r="472">
          <cell r="C472">
            <v>593</v>
          </cell>
          <cell r="D472" t="str">
            <v>P.S. SANYACANCHA</v>
          </cell>
          <cell r="E472" t="str">
            <v>I-1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>
            <v>2</v>
          </cell>
          <cell r="K472">
            <v>2</v>
          </cell>
          <cell r="L472">
            <v>1</v>
          </cell>
          <cell r="M472">
            <v>2</v>
          </cell>
          <cell r="N472">
            <v>3</v>
          </cell>
          <cell r="O472">
            <v>1.5</v>
          </cell>
          <cell r="P472">
            <v>1</v>
          </cell>
          <cell r="Q472">
            <v>1</v>
          </cell>
          <cell r="R472">
            <v>1</v>
          </cell>
          <cell r="S472">
            <v>2</v>
          </cell>
          <cell r="T472">
            <v>3</v>
          </cell>
          <cell r="U472">
            <v>1.5</v>
          </cell>
          <cell r="V472">
            <v>3</v>
          </cell>
          <cell r="W472">
            <v>3</v>
          </cell>
          <cell r="X472">
            <v>1</v>
          </cell>
          <cell r="Y472">
            <v>0</v>
          </cell>
        </row>
        <row r="473">
          <cell r="C473">
            <v>595</v>
          </cell>
          <cell r="D473" t="str">
            <v>P.S. HUARICOLCA</v>
          </cell>
          <cell r="E473" t="str">
            <v>I-2</v>
          </cell>
          <cell r="F473">
            <v>14</v>
          </cell>
          <cell r="G473">
            <v>14</v>
          </cell>
          <cell r="H473">
            <v>1</v>
          </cell>
          <cell r="I473">
            <v>2</v>
          </cell>
          <cell r="J473">
            <v>4</v>
          </cell>
          <cell r="K473">
            <v>30</v>
          </cell>
          <cell r="L473">
            <v>7.5</v>
          </cell>
          <cell r="M473">
            <v>4</v>
          </cell>
          <cell r="N473">
            <v>9</v>
          </cell>
          <cell r="O473">
            <v>2.25</v>
          </cell>
          <cell r="P473">
            <v>2</v>
          </cell>
          <cell r="Q473">
            <v>2</v>
          </cell>
          <cell r="R473">
            <v>1</v>
          </cell>
          <cell r="S473">
            <v>4</v>
          </cell>
          <cell r="T473">
            <v>9</v>
          </cell>
          <cell r="U473">
            <v>2.25</v>
          </cell>
          <cell r="V473">
            <v>6</v>
          </cell>
          <cell r="W473">
            <v>23</v>
          </cell>
          <cell r="X473">
            <v>3.8333333333333335</v>
          </cell>
          <cell r="Y473">
            <v>0</v>
          </cell>
        </row>
        <row r="474">
          <cell r="C474">
            <v>596</v>
          </cell>
          <cell r="D474" t="str">
            <v>P.S. APAYCANCHILLA</v>
          </cell>
          <cell r="E474" t="str">
            <v>I-1</v>
          </cell>
          <cell r="F474">
            <v>6</v>
          </cell>
          <cell r="G474">
            <v>6</v>
          </cell>
          <cell r="H474">
            <v>1</v>
          </cell>
          <cell r="I474">
            <v>1</v>
          </cell>
          <cell r="J474">
            <v>2</v>
          </cell>
          <cell r="K474">
            <v>5</v>
          </cell>
          <cell r="L474">
            <v>2.5</v>
          </cell>
          <cell r="M474">
            <v>2</v>
          </cell>
          <cell r="N474">
            <v>4</v>
          </cell>
          <cell r="O474">
            <v>2</v>
          </cell>
          <cell r="P474">
            <v>1</v>
          </cell>
          <cell r="Q474">
            <v>1</v>
          </cell>
          <cell r="R474">
            <v>1</v>
          </cell>
          <cell r="S474">
            <v>2</v>
          </cell>
          <cell r="T474">
            <v>4</v>
          </cell>
          <cell r="U474">
            <v>2</v>
          </cell>
          <cell r="V474">
            <v>3</v>
          </cell>
          <cell r="W474">
            <v>6</v>
          </cell>
          <cell r="X474">
            <v>2</v>
          </cell>
          <cell r="Y474">
            <v>0</v>
          </cell>
        </row>
        <row r="475">
          <cell r="C475">
            <v>597</v>
          </cell>
          <cell r="D475" t="str">
            <v>P.S. LA UNION LETICIA</v>
          </cell>
          <cell r="E475" t="str">
            <v>I-2</v>
          </cell>
          <cell r="F475">
            <v>42</v>
          </cell>
          <cell r="G475">
            <v>38</v>
          </cell>
          <cell r="H475">
            <v>1</v>
          </cell>
          <cell r="I475">
            <v>4</v>
          </cell>
          <cell r="J475">
            <v>8</v>
          </cell>
          <cell r="K475">
            <v>22</v>
          </cell>
          <cell r="L475">
            <v>2.75</v>
          </cell>
          <cell r="M475">
            <v>8</v>
          </cell>
          <cell r="N475">
            <v>4</v>
          </cell>
          <cell r="O475">
            <v>0.5</v>
          </cell>
          <cell r="P475">
            <v>4</v>
          </cell>
          <cell r="Q475">
            <v>1</v>
          </cell>
          <cell r="R475">
            <v>1</v>
          </cell>
          <cell r="S475">
            <v>8</v>
          </cell>
          <cell r="T475">
            <v>4</v>
          </cell>
          <cell r="U475">
            <v>0.5</v>
          </cell>
          <cell r="V475">
            <v>12</v>
          </cell>
          <cell r="W475">
            <v>28</v>
          </cell>
          <cell r="X475">
            <v>2.3333333333333335</v>
          </cell>
          <cell r="Y475" t="str">
            <v>NO</v>
          </cell>
          <cell r="Z475">
            <v>0</v>
          </cell>
        </row>
        <row r="476">
          <cell r="C476">
            <v>598</v>
          </cell>
          <cell r="D476" t="str">
            <v>P.S. CUYRUHUASI</v>
          </cell>
          <cell r="E476" t="str">
            <v>I-1</v>
          </cell>
          <cell r="F476">
            <v>3</v>
          </cell>
          <cell r="G476">
            <v>3</v>
          </cell>
          <cell r="H476">
            <v>1</v>
          </cell>
          <cell r="I476">
            <v>1</v>
          </cell>
          <cell r="J476">
            <v>2</v>
          </cell>
          <cell r="K476">
            <v>7</v>
          </cell>
          <cell r="L476">
            <v>3.5</v>
          </cell>
          <cell r="M476">
            <v>2</v>
          </cell>
          <cell r="N476">
            <v>4</v>
          </cell>
          <cell r="O476">
            <v>2</v>
          </cell>
          <cell r="P476">
            <v>1</v>
          </cell>
          <cell r="Q476">
            <v>1</v>
          </cell>
          <cell r="R476">
            <v>1</v>
          </cell>
          <cell r="S476">
            <v>2</v>
          </cell>
          <cell r="T476">
            <v>4</v>
          </cell>
          <cell r="U476">
            <v>2</v>
          </cell>
          <cell r="V476">
            <v>3</v>
          </cell>
          <cell r="W476">
            <v>4</v>
          </cell>
          <cell r="X476">
            <v>1.3333333333333333</v>
          </cell>
          <cell r="Y476">
            <v>0</v>
          </cell>
        </row>
        <row r="477">
          <cell r="C477">
            <v>599</v>
          </cell>
          <cell r="D477" t="str">
            <v>P.S. CONDORCOCHA</v>
          </cell>
          <cell r="E477" t="str">
            <v>I-1</v>
          </cell>
          <cell r="F477">
            <v>13</v>
          </cell>
          <cell r="G477">
            <v>10</v>
          </cell>
          <cell r="H477">
            <v>1</v>
          </cell>
          <cell r="I477">
            <v>2</v>
          </cell>
          <cell r="J477">
            <v>4</v>
          </cell>
          <cell r="K477">
            <v>7</v>
          </cell>
          <cell r="L477">
            <v>1.75</v>
          </cell>
          <cell r="M477">
            <v>4</v>
          </cell>
          <cell r="N477">
            <v>3</v>
          </cell>
          <cell r="O477">
            <v>0.75</v>
          </cell>
          <cell r="P477">
            <v>2</v>
          </cell>
          <cell r="Q477">
            <v>2</v>
          </cell>
          <cell r="R477">
            <v>1</v>
          </cell>
          <cell r="S477">
            <v>4</v>
          </cell>
          <cell r="T477">
            <v>3</v>
          </cell>
          <cell r="U477">
            <v>0.75</v>
          </cell>
          <cell r="V477">
            <v>6</v>
          </cell>
          <cell r="W477">
            <v>2</v>
          </cell>
          <cell r="X477">
            <v>0.33333333333333331</v>
          </cell>
          <cell r="Y477" t="str">
            <v>NO</v>
          </cell>
          <cell r="Z477">
            <v>0</v>
          </cell>
        </row>
        <row r="478">
          <cell r="C478">
            <v>600</v>
          </cell>
          <cell r="D478" t="str">
            <v>P.S. UCHURACRA</v>
          </cell>
          <cell r="E478" t="str">
            <v>I-1</v>
          </cell>
          <cell r="F478">
            <v>5</v>
          </cell>
          <cell r="G478">
            <v>5</v>
          </cell>
          <cell r="H478">
            <v>1</v>
          </cell>
          <cell r="I478">
            <v>1</v>
          </cell>
          <cell r="J478">
            <v>2</v>
          </cell>
          <cell r="K478">
            <v>3</v>
          </cell>
          <cell r="L478">
            <v>1.5</v>
          </cell>
          <cell r="M478">
            <v>2</v>
          </cell>
          <cell r="N478">
            <v>3</v>
          </cell>
          <cell r="O478">
            <v>1.5</v>
          </cell>
          <cell r="P478">
            <v>1</v>
          </cell>
          <cell r="Q478">
            <v>2</v>
          </cell>
          <cell r="R478">
            <v>2</v>
          </cell>
          <cell r="S478">
            <v>2</v>
          </cell>
          <cell r="T478">
            <v>3</v>
          </cell>
          <cell r="U478">
            <v>1.5</v>
          </cell>
          <cell r="V478">
            <v>3</v>
          </cell>
          <cell r="W478">
            <v>3</v>
          </cell>
          <cell r="X478">
            <v>1</v>
          </cell>
          <cell r="Y478">
            <v>0</v>
          </cell>
        </row>
        <row r="479">
          <cell r="C479">
            <v>429</v>
          </cell>
          <cell r="D479" t="str">
            <v>P.S. CHACAPALPA</v>
          </cell>
          <cell r="E479" t="str">
            <v>I-1</v>
          </cell>
          <cell r="F479">
            <v>5</v>
          </cell>
          <cell r="G479">
            <v>4</v>
          </cell>
          <cell r="H479">
            <v>1</v>
          </cell>
          <cell r="I479">
            <v>1</v>
          </cell>
          <cell r="J479">
            <v>2</v>
          </cell>
          <cell r="K479">
            <v>2</v>
          </cell>
          <cell r="L479">
            <v>1</v>
          </cell>
          <cell r="M479">
            <v>2</v>
          </cell>
          <cell r="N479">
            <v>9</v>
          </cell>
          <cell r="O479">
            <v>4.5</v>
          </cell>
          <cell r="P479">
            <v>1</v>
          </cell>
          <cell r="Q479">
            <v>3</v>
          </cell>
          <cell r="R479">
            <v>3</v>
          </cell>
          <cell r="S479">
            <v>2</v>
          </cell>
          <cell r="T479">
            <v>9</v>
          </cell>
          <cell r="U479">
            <v>4.5</v>
          </cell>
          <cell r="V479">
            <v>3</v>
          </cell>
          <cell r="W479">
            <v>7</v>
          </cell>
          <cell r="X479">
            <v>2.3333333333333335</v>
          </cell>
          <cell r="Y479">
            <v>0</v>
          </cell>
        </row>
        <row r="480">
          <cell r="C480">
            <v>430</v>
          </cell>
          <cell r="D480" t="str">
            <v>P.S. HUAYHUAY</v>
          </cell>
          <cell r="E480" t="str">
            <v>I-2</v>
          </cell>
          <cell r="F480">
            <v>20</v>
          </cell>
          <cell r="G480">
            <v>11</v>
          </cell>
          <cell r="H480">
            <v>1</v>
          </cell>
          <cell r="I480">
            <v>2</v>
          </cell>
          <cell r="J480">
            <v>4</v>
          </cell>
          <cell r="K480">
            <v>13</v>
          </cell>
          <cell r="L480">
            <v>3.25</v>
          </cell>
          <cell r="M480">
            <v>4</v>
          </cell>
          <cell r="N480">
            <v>0</v>
          </cell>
          <cell r="O480">
            <v>0</v>
          </cell>
          <cell r="P480">
            <v>2</v>
          </cell>
          <cell r="Q480">
            <v>1</v>
          </cell>
          <cell r="R480">
            <v>1</v>
          </cell>
          <cell r="S480">
            <v>4</v>
          </cell>
          <cell r="T480">
            <v>0</v>
          </cell>
          <cell r="U480">
            <v>0</v>
          </cell>
          <cell r="V480">
            <v>6</v>
          </cell>
          <cell r="W480">
            <v>7</v>
          </cell>
          <cell r="X480">
            <v>1.1666666666666667</v>
          </cell>
          <cell r="Y480" t="str">
            <v>NO</v>
          </cell>
          <cell r="Z480">
            <v>0</v>
          </cell>
        </row>
        <row r="481">
          <cell r="C481">
            <v>431</v>
          </cell>
          <cell r="D481" t="str">
            <v>P.S. SUITUCANCHA</v>
          </cell>
          <cell r="E481" t="str">
            <v>I-1</v>
          </cell>
          <cell r="F481">
            <v>16</v>
          </cell>
          <cell r="G481">
            <v>15</v>
          </cell>
          <cell r="H481">
            <v>1</v>
          </cell>
          <cell r="I481">
            <v>2</v>
          </cell>
          <cell r="J481">
            <v>4</v>
          </cell>
          <cell r="K481">
            <v>13</v>
          </cell>
          <cell r="L481">
            <v>3.25</v>
          </cell>
          <cell r="M481">
            <v>4</v>
          </cell>
          <cell r="N481">
            <v>8</v>
          </cell>
          <cell r="O481">
            <v>2</v>
          </cell>
          <cell r="P481">
            <v>2</v>
          </cell>
          <cell r="Q481">
            <v>5</v>
          </cell>
          <cell r="R481">
            <v>2.5</v>
          </cell>
          <cell r="S481">
            <v>4</v>
          </cell>
          <cell r="T481">
            <v>8</v>
          </cell>
          <cell r="U481">
            <v>2</v>
          </cell>
          <cell r="V481">
            <v>6</v>
          </cell>
          <cell r="W481">
            <v>14</v>
          </cell>
          <cell r="X481">
            <v>2.3333333333333335</v>
          </cell>
          <cell r="Y481">
            <v>0</v>
          </cell>
        </row>
        <row r="482">
          <cell r="C482">
            <v>559</v>
          </cell>
          <cell r="D482" t="str">
            <v>C.S. LA OROYA</v>
          </cell>
          <cell r="E482" t="str">
            <v>I-4</v>
          </cell>
          <cell r="F482">
            <v>197</v>
          </cell>
          <cell r="G482">
            <v>137</v>
          </cell>
          <cell r="H482">
            <v>1</v>
          </cell>
          <cell r="I482">
            <v>17</v>
          </cell>
          <cell r="J482">
            <v>34</v>
          </cell>
          <cell r="K482">
            <v>72</v>
          </cell>
          <cell r="L482">
            <v>2.1176470588235294</v>
          </cell>
          <cell r="M482">
            <v>34</v>
          </cell>
          <cell r="N482">
            <v>85</v>
          </cell>
          <cell r="O482">
            <v>2.5</v>
          </cell>
          <cell r="P482">
            <v>17</v>
          </cell>
          <cell r="Q482">
            <v>8</v>
          </cell>
          <cell r="R482">
            <v>1</v>
          </cell>
          <cell r="S482">
            <v>34</v>
          </cell>
          <cell r="T482">
            <v>85</v>
          </cell>
          <cell r="U482">
            <v>2.5</v>
          </cell>
          <cell r="V482">
            <v>51</v>
          </cell>
          <cell r="W482">
            <v>108</v>
          </cell>
          <cell r="X482">
            <v>2.1176470588235294</v>
          </cell>
          <cell r="Y482">
            <v>0</v>
          </cell>
        </row>
        <row r="483">
          <cell r="C483">
            <v>560</v>
          </cell>
          <cell r="D483" t="str">
            <v>P.S. HUAYNACANCHA</v>
          </cell>
          <cell r="E483" t="str">
            <v>I-2</v>
          </cell>
          <cell r="F483">
            <v>31</v>
          </cell>
          <cell r="G483">
            <v>22</v>
          </cell>
          <cell r="H483">
            <v>1</v>
          </cell>
          <cell r="I483">
            <v>3</v>
          </cell>
          <cell r="J483">
            <v>6</v>
          </cell>
          <cell r="K483">
            <v>11</v>
          </cell>
          <cell r="L483">
            <v>1.8333333333333333</v>
          </cell>
          <cell r="M483">
            <v>6</v>
          </cell>
          <cell r="N483">
            <v>9</v>
          </cell>
          <cell r="O483">
            <v>1.5</v>
          </cell>
          <cell r="P483">
            <v>3</v>
          </cell>
          <cell r="Q483">
            <v>3</v>
          </cell>
          <cell r="R483">
            <v>1</v>
          </cell>
          <cell r="S483">
            <v>6</v>
          </cell>
          <cell r="T483">
            <v>9</v>
          </cell>
          <cell r="U483">
            <v>1.5</v>
          </cell>
          <cell r="V483">
            <v>9</v>
          </cell>
          <cell r="W483">
            <v>12</v>
          </cell>
          <cell r="X483">
            <v>1.3333333333333333</v>
          </cell>
          <cell r="Y483">
            <v>0</v>
          </cell>
        </row>
        <row r="484">
          <cell r="C484">
            <v>561</v>
          </cell>
          <cell r="D484" t="str">
            <v>P.S. MARCAPOMACOCHA</v>
          </cell>
          <cell r="E484" t="str">
            <v>I-2</v>
          </cell>
          <cell r="F484">
            <v>5</v>
          </cell>
          <cell r="G484">
            <v>5</v>
          </cell>
          <cell r="H484">
            <v>1</v>
          </cell>
          <cell r="I484">
            <v>1</v>
          </cell>
          <cell r="J484">
            <v>2</v>
          </cell>
          <cell r="K484">
            <v>13</v>
          </cell>
          <cell r="L484">
            <v>6.5</v>
          </cell>
          <cell r="M484">
            <v>2</v>
          </cell>
          <cell r="N484">
            <v>13</v>
          </cell>
          <cell r="O484">
            <v>6.5</v>
          </cell>
          <cell r="P484">
            <v>1</v>
          </cell>
          <cell r="Q484">
            <v>2</v>
          </cell>
          <cell r="R484">
            <v>2</v>
          </cell>
          <cell r="S484">
            <v>2</v>
          </cell>
          <cell r="T484">
            <v>13</v>
          </cell>
          <cell r="U484">
            <v>6.5</v>
          </cell>
          <cell r="V484">
            <v>3</v>
          </cell>
          <cell r="W484">
            <v>8</v>
          </cell>
          <cell r="X484">
            <v>2.6666666666666665</v>
          </cell>
          <cell r="Y484">
            <v>0</v>
          </cell>
        </row>
        <row r="485">
          <cell r="C485">
            <v>562</v>
          </cell>
          <cell r="D485" t="str">
            <v>P.S. SAN FRANCISCO DE YANTAC</v>
          </cell>
          <cell r="E485" t="str">
            <v>I-1</v>
          </cell>
          <cell r="F485">
            <v>0</v>
          </cell>
          <cell r="G485">
            <v>0</v>
          </cell>
          <cell r="H485" t="str">
            <v>SIN DATO</v>
          </cell>
          <cell r="I485">
            <v>0</v>
          </cell>
          <cell r="J485">
            <v>0</v>
          </cell>
          <cell r="K485">
            <v>6</v>
          </cell>
          <cell r="L485">
            <v>6</v>
          </cell>
          <cell r="M485">
            <v>0</v>
          </cell>
          <cell r="N485">
            <v>3</v>
          </cell>
          <cell r="O485">
            <v>3</v>
          </cell>
          <cell r="P485">
            <v>0</v>
          </cell>
          <cell r="Q485">
            <v>1</v>
          </cell>
          <cell r="R485">
            <v>1</v>
          </cell>
          <cell r="S485">
            <v>0</v>
          </cell>
          <cell r="T485">
            <v>3</v>
          </cell>
          <cell r="U485">
            <v>3</v>
          </cell>
          <cell r="V485">
            <v>0</v>
          </cell>
          <cell r="W485">
            <v>1</v>
          </cell>
          <cell r="X485">
            <v>1</v>
          </cell>
          <cell r="Y485">
            <v>0</v>
          </cell>
        </row>
        <row r="486">
          <cell r="C486">
            <v>563</v>
          </cell>
          <cell r="D486" t="str">
            <v>C.S. MOROCOCHA</v>
          </cell>
          <cell r="E486" t="str">
            <v>I-3</v>
          </cell>
          <cell r="F486">
            <v>52</v>
          </cell>
          <cell r="G486">
            <v>43</v>
          </cell>
          <cell r="H486">
            <v>1</v>
          </cell>
          <cell r="I486">
            <v>5</v>
          </cell>
          <cell r="J486">
            <v>10</v>
          </cell>
          <cell r="K486">
            <v>30</v>
          </cell>
          <cell r="L486">
            <v>3</v>
          </cell>
          <cell r="M486">
            <v>10</v>
          </cell>
          <cell r="N486">
            <v>16</v>
          </cell>
          <cell r="O486">
            <v>1.6</v>
          </cell>
          <cell r="P486">
            <v>5</v>
          </cell>
          <cell r="Q486">
            <v>2</v>
          </cell>
          <cell r="R486">
            <v>1</v>
          </cell>
          <cell r="S486">
            <v>10</v>
          </cell>
          <cell r="T486">
            <v>16</v>
          </cell>
          <cell r="U486">
            <v>1.6</v>
          </cell>
          <cell r="V486">
            <v>15</v>
          </cell>
          <cell r="W486">
            <v>42</v>
          </cell>
          <cell r="X486">
            <v>2.8</v>
          </cell>
          <cell r="Y486">
            <v>0</v>
          </cell>
        </row>
        <row r="487">
          <cell r="C487">
            <v>564</v>
          </cell>
          <cell r="D487" t="str">
            <v>P.S. PACCHA - LA OROYA</v>
          </cell>
          <cell r="E487" t="str">
            <v>I-2</v>
          </cell>
          <cell r="F487">
            <v>21</v>
          </cell>
          <cell r="G487">
            <v>13</v>
          </cell>
          <cell r="H487">
            <v>1</v>
          </cell>
          <cell r="I487">
            <v>2</v>
          </cell>
          <cell r="J487">
            <v>4</v>
          </cell>
          <cell r="K487">
            <v>12</v>
          </cell>
          <cell r="L487">
            <v>3</v>
          </cell>
          <cell r="M487">
            <v>4</v>
          </cell>
          <cell r="N487">
            <v>11</v>
          </cell>
          <cell r="O487">
            <v>2.75</v>
          </cell>
          <cell r="P487">
            <v>2</v>
          </cell>
          <cell r="Q487">
            <v>1</v>
          </cell>
          <cell r="R487">
            <v>1</v>
          </cell>
          <cell r="S487">
            <v>4</v>
          </cell>
          <cell r="T487">
            <v>11</v>
          </cell>
          <cell r="U487">
            <v>2.75</v>
          </cell>
          <cell r="V487">
            <v>6</v>
          </cell>
          <cell r="W487">
            <v>12</v>
          </cell>
          <cell r="X487">
            <v>2</v>
          </cell>
          <cell r="Y487">
            <v>0</v>
          </cell>
        </row>
        <row r="488">
          <cell r="C488">
            <v>566</v>
          </cell>
          <cell r="D488" t="str">
            <v>C.S. SANTA ROSA DE SACCO</v>
          </cell>
          <cell r="E488" t="str">
            <v>I-3</v>
          </cell>
          <cell r="F488">
            <v>106</v>
          </cell>
          <cell r="G488">
            <v>61</v>
          </cell>
          <cell r="H488">
            <v>1</v>
          </cell>
          <cell r="I488">
            <v>9</v>
          </cell>
          <cell r="J488">
            <v>18</v>
          </cell>
          <cell r="K488">
            <v>45</v>
          </cell>
          <cell r="L488">
            <v>2.5</v>
          </cell>
          <cell r="M488">
            <v>18</v>
          </cell>
          <cell r="N488">
            <v>17</v>
          </cell>
          <cell r="O488">
            <v>0.94444444444444442</v>
          </cell>
          <cell r="P488">
            <v>9</v>
          </cell>
          <cell r="Q488">
            <v>2</v>
          </cell>
          <cell r="R488">
            <v>1</v>
          </cell>
          <cell r="S488">
            <v>18</v>
          </cell>
          <cell r="T488">
            <v>17</v>
          </cell>
          <cell r="U488">
            <v>0.94444444444444442</v>
          </cell>
          <cell r="V488">
            <v>27</v>
          </cell>
          <cell r="W488">
            <v>23</v>
          </cell>
          <cell r="X488">
            <v>0.85185185185185186</v>
          </cell>
          <cell r="Y488" t="str">
            <v>NO</v>
          </cell>
          <cell r="Z488">
            <v>0</v>
          </cell>
        </row>
        <row r="489">
          <cell r="C489">
            <v>567</v>
          </cell>
          <cell r="D489" t="str">
            <v>P.S. YAULI- LA OROYA</v>
          </cell>
          <cell r="E489" t="str">
            <v>I-2</v>
          </cell>
          <cell r="F489">
            <v>65</v>
          </cell>
          <cell r="G489">
            <v>37</v>
          </cell>
          <cell r="H489">
            <v>1</v>
          </cell>
          <cell r="I489">
            <v>6</v>
          </cell>
          <cell r="J489">
            <v>12</v>
          </cell>
          <cell r="K489">
            <v>24</v>
          </cell>
          <cell r="L489">
            <v>2</v>
          </cell>
          <cell r="M489">
            <v>12</v>
          </cell>
          <cell r="N489">
            <v>18</v>
          </cell>
          <cell r="O489">
            <v>1.5</v>
          </cell>
          <cell r="P489">
            <v>6</v>
          </cell>
          <cell r="Q489">
            <v>2</v>
          </cell>
          <cell r="R489">
            <v>1</v>
          </cell>
          <cell r="S489">
            <v>12</v>
          </cell>
          <cell r="T489">
            <v>18</v>
          </cell>
          <cell r="U489">
            <v>1.5</v>
          </cell>
          <cell r="V489">
            <v>18</v>
          </cell>
          <cell r="W489">
            <v>29</v>
          </cell>
          <cell r="X489">
            <v>1.6111111111111112</v>
          </cell>
          <cell r="Y489">
            <v>0</v>
          </cell>
        </row>
        <row r="490">
          <cell r="C490">
            <v>21449</v>
          </cell>
          <cell r="D490" t="str">
            <v>P.S. JUAN PABLO II</v>
          </cell>
          <cell r="E490" t="str">
            <v>I-1</v>
          </cell>
          <cell r="F490">
            <v>1</v>
          </cell>
          <cell r="G490">
            <v>0</v>
          </cell>
          <cell r="H490" t="str">
            <v>SIN DATO</v>
          </cell>
          <cell r="I490">
            <v>1</v>
          </cell>
          <cell r="J490">
            <v>2</v>
          </cell>
          <cell r="K490">
            <v>3</v>
          </cell>
          <cell r="L490">
            <v>1.5</v>
          </cell>
          <cell r="M490">
            <v>2</v>
          </cell>
          <cell r="N490">
            <v>2</v>
          </cell>
          <cell r="O490">
            <v>1</v>
          </cell>
          <cell r="P490">
            <v>1</v>
          </cell>
          <cell r="Q490">
            <v>1</v>
          </cell>
          <cell r="R490">
            <v>1</v>
          </cell>
          <cell r="S490">
            <v>2</v>
          </cell>
          <cell r="T490">
            <v>2</v>
          </cell>
          <cell r="U490">
            <v>1</v>
          </cell>
          <cell r="V490">
            <v>3</v>
          </cell>
          <cell r="W490">
            <v>0</v>
          </cell>
          <cell r="X490">
            <v>0</v>
          </cell>
          <cell r="Y490" t="str">
            <v>NO</v>
          </cell>
          <cell r="Z490">
            <v>0</v>
          </cell>
        </row>
        <row r="491">
          <cell r="C491">
            <v>21450</v>
          </cell>
          <cell r="D491" t="str">
            <v>P.S. SAN FRANCISCO DE ASIS DE PUCARA</v>
          </cell>
          <cell r="E491" t="str">
            <v>I-1</v>
          </cell>
          <cell r="F491">
            <v>6</v>
          </cell>
          <cell r="G491">
            <v>1</v>
          </cell>
          <cell r="H491">
            <v>1</v>
          </cell>
          <cell r="I491">
            <v>1</v>
          </cell>
          <cell r="J491">
            <v>2</v>
          </cell>
          <cell r="K491">
            <v>18</v>
          </cell>
          <cell r="L491">
            <v>9</v>
          </cell>
          <cell r="M491">
            <v>2</v>
          </cell>
          <cell r="N491">
            <v>11</v>
          </cell>
          <cell r="O491">
            <v>5.5</v>
          </cell>
          <cell r="P491">
            <v>1</v>
          </cell>
          <cell r="Q491">
            <v>1</v>
          </cell>
          <cell r="R491">
            <v>1</v>
          </cell>
          <cell r="S491">
            <v>2</v>
          </cell>
          <cell r="T491">
            <v>11</v>
          </cell>
          <cell r="U491">
            <v>5.5</v>
          </cell>
          <cell r="V491">
            <v>3</v>
          </cell>
          <cell r="W491">
            <v>15</v>
          </cell>
          <cell r="X491">
            <v>5</v>
          </cell>
          <cell r="Y491">
            <v>0</v>
          </cell>
        </row>
        <row r="492">
          <cell r="C492">
            <v>21481</v>
          </cell>
          <cell r="D492" t="str">
            <v>P.S. HUARI</v>
          </cell>
          <cell r="E492" t="str">
            <v>I-1</v>
          </cell>
          <cell r="F492">
            <v>0</v>
          </cell>
          <cell r="G492">
            <v>0</v>
          </cell>
          <cell r="H492" t="str">
            <v>SIN DATO</v>
          </cell>
          <cell r="I492">
            <v>0</v>
          </cell>
          <cell r="J492">
            <v>0</v>
          </cell>
          <cell r="K492">
            <v>9</v>
          </cell>
          <cell r="L492">
            <v>9</v>
          </cell>
          <cell r="M492">
            <v>0</v>
          </cell>
          <cell r="N492">
            <v>7</v>
          </cell>
          <cell r="O492">
            <v>7</v>
          </cell>
          <cell r="P492">
            <v>0</v>
          </cell>
          <cell r="Q492">
            <v>4</v>
          </cell>
          <cell r="R492">
            <v>4</v>
          </cell>
          <cell r="S492">
            <v>0</v>
          </cell>
          <cell r="T492">
            <v>7</v>
          </cell>
          <cell r="U492">
            <v>7</v>
          </cell>
          <cell r="V492">
            <v>0</v>
          </cell>
          <cell r="W492">
            <v>7</v>
          </cell>
          <cell r="X492">
            <v>7</v>
          </cell>
          <cell r="Y49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workbookViewId="0">
      <selection activeCell="J18" sqref="J18"/>
    </sheetView>
  </sheetViews>
  <sheetFormatPr baseColWidth="10" defaultRowHeight="15" x14ac:dyDescent="0.25"/>
  <cols>
    <col min="1" max="1" width="33.28515625" customWidth="1"/>
    <col min="2" max="6" width="14" customWidth="1"/>
    <col min="7" max="7" width="20.7109375" customWidth="1"/>
  </cols>
  <sheetData>
    <row r="1" spans="1:7" ht="18.75" x14ac:dyDescent="0.3">
      <c r="A1" s="37" t="s">
        <v>166</v>
      </c>
      <c r="B1" s="37"/>
      <c r="C1" s="37"/>
      <c r="D1" s="37"/>
      <c r="E1" s="37"/>
      <c r="F1" s="37"/>
      <c r="G1" s="37"/>
    </row>
    <row r="2" spans="1:7" ht="14.45" customHeight="1" x14ac:dyDescent="0.25">
      <c r="A2" s="38" t="s">
        <v>167</v>
      </c>
      <c r="B2" s="38"/>
      <c r="C2" s="38"/>
      <c r="D2" s="38"/>
      <c r="E2" s="38"/>
      <c r="F2" s="38"/>
      <c r="G2" s="38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40"/>
      <c r="B6" s="40"/>
      <c r="C6" s="40"/>
      <c r="D6" s="40"/>
      <c r="E6" s="40"/>
      <c r="F6" s="40"/>
      <c r="G6" s="40"/>
    </row>
    <row r="8" spans="1:7" x14ac:dyDescent="0.25">
      <c r="A8" s="19" t="s">
        <v>168</v>
      </c>
    </row>
    <row r="9" spans="1:7" x14ac:dyDescent="0.25">
      <c r="A9" s="41" t="s">
        <v>0</v>
      </c>
      <c r="B9" s="42"/>
      <c r="C9" s="42"/>
      <c r="D9" s="42"/>
      <c r="E9" s="42"/>
      <c r="F9" s="42"/>
      <c r="G9" s="43"/>
    </row>
    <row r="10" spans="1:7" ht="48.6" customHeight="1" x14ac:dyDescent="0.25">
      <c r="A10" s="44"/>
      <c r="B10" s="45"/>
      <c r="C10" s="45"/>
      <c r="D10" s="45"/>
      <c r="E10" s="45"/>
      <c r="F10" s="45"/>
      <c r="G10" s="46"/>
    </row>
    <row r="11" spans="1:7" ht="63.75" x14ac:dyDescent="0.25">
      <c r="A11" s="20" t="s">
        <v>169</v>
      </c>
      <c r="B11" s="20" t="s">
        <v>170</v>
      </c>
      <c r="C11" s="20" t="s">
        <v>171</v>
      </c>
      <c r="D11" s="20" t="s">
        <v>172</v>
      </c>
      <c r="E11" s="20" t="s">
        <v>173</v>
      </c>
      <c r="F11" s="20" t="s">
        <v>9</v>
      </c>
      <c r="G11" s="21" t="s">
        <v>174</v>
      </c>
    </row>
    <row r="12" spans="1:7" x14ac:dyDescent="0.25">
      <c r="A12" s="22" t="s">
        <v>175</v>
      </c>
      <c r="B12" s="23">
        <v>23</v>
      </c>
      <c r="C12" s="23">
        <v>576</v>
      </c>
      <c r="D12" s="24">
        <v>570</v>
      </c>
      <c r="E12" s="25">
        <f>D12/C12</f>
        <v>0.98958333333333337</v>
      </c>
      <c r="F12" s="23">
        <v>54</v>
      </c>
      <c r="G12" s="26">
        <v>1</v>
      </c>
    </row>
    <row r="13" spans="1:7" x14ac:dyDescent="0.25">
      <c r="A13" s="22" t="s">
        <v>176</v>
      </c>
      <c r="B13" s="27">
        <v>67</v>
      </c>
      <c r="C13" s="27">
        <v>2024</v>
      </c>
      <c r="D13" s="27">
        <v>2032</v>
      </c>
      <c r="E13" s="28">
        <f t="shared" ref="E13:E16" si="0">D13/C13</f>
        <v>1.0039525691699605</v>
      </c>
      <c r="F13" s="27">
        <v>204</v>
      </c>
      <c r="G13" s="29">
        <v>0.94020000000000004</v>
      </c>
    </row>
    <row r="14" spans="1:7" x14ac:dyDescent="0.25">
      <c r="A14" s="22" t="s">
        <v>177</v>
      </c>
      <c r="B14" s="27">
        <v>22</v>
      </c>
      <c r="C14" s="27">
        <v>634</v>
      </c>
      <c r="D14" s="27">
        <v>665</v>
      </c>
      <c r="E14" s="28">
        <f t="shared" si="0"/>
        <v>1.0488958990536277</v>
      </c>
      <c r="F14" s="27">
        <v>64</v>
      </c>
      <c r="G14" s="30">
        <v>0.95399999999999996</v>
      </c>
    </row>
    <row r="15" spans="1:7" ht="30" x14ac:dyDescent="0.25">
      <c r="A15" s="36" t="s">
        <v>178</v>
      </c>
      <c r="B15" s="27">
        <v>28</v>
      </c>
      <c r="C15" s="27">
        <v>810</v>
      </c>
      <c r="D15" s="27">
        <v>810</v>
      </c>
      <c r="E15" s="28">
        <f t="shared" si="0"/>
        <v>1</v>
      </c>
      <c r="F15" s="27">
        <v>84</v>
      </c>
      <c r="G15" s="30">
        <v>0.92800000000000005</v>
      </c>
    </row>
    <row r="16" spans="1:7" ht="15.75" x14ac:dyDescent="0.25">
      <c r="A16" s="31" t="s">
        <v>179</v>
      </c>
      <c r="B16" s="32">
        <f>SUM(B12:B15)</f>
        <v>140</v>
      </c>
      <c r="C16" s="32">
        <f t="shared" ref="C16:F16" si="1">SUM(C12:C15)</f>
        <v>4044</v>
      </c>
      <c r="D16" s="32">
        <f t="shared" si="1"/>
        <v>4077</v>
      </c>
      <c r="E16" s="33">
        <f t="shared" si="0"/>
        <v>1.008160237388724</v>
      </c>
      <c r="F16" s="32">
        <f t="shared" si="1"/>
        <v>406</v>
      </c>
      <c r="G16" s="34">
        <v>0.95</v>
      </c>
    </row>
    <row r="17" spans="1:1" x14ac:dyDescent="0.25">
      <c r="A17" s="35" t="s">
        <v>180</v>
      </c>
    </row>
  </sheetData>
  <mergeCells count="3">
    <mergeCell ref="A1:G1"/>
    <mergeCell ref="A2:G6"/>
    <mergeCell ref="A9:G10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43"/>
  <sheetViews>
    <sheetView workbookViewId="0">
      <pane xSplit="2" ySplit="34" topLeftCell="C35" activePane="bottomRight" state="frozen"/>
      <selection pane="topRight" activeCell="C1" sqref="C1"/>
      <selection pane="bottomLeft" activeCell="A35" sqref="A35"/>
      <selection pane="bottomRight" activeCell="H4" sqref="H4"/>
    </sheetView>
  </sheetViews>
  <sheetFormatPr baseColWidth="10" defaultRowHeight="15" x14ac:dyDescent="0.25"/>
  <cols>
    <col min="1" max="1" width="40.140625" customWidth="1"/>
    <col min="2" max="2" width="32.7109375" customWidth="1"/>
    <col min="5" max="5" width="0" style="18" hidden="1" customWidth="1"/>
    <col min="6" max="25" width="11.5703125" style="18"/>
  </cols>
  <sheetData>
    <row r="1" spans="1:26" x14ac:dyDescent="0.25">
      <c r="A1" s="47" t="s">
        <v>181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94.9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s="11" customFormat="1" ht="100.15" customHeight="1" x14ac:dyDescent="0.25">
      <c r="A3" s="1" t="s">
        <v>1</v>
      </c>
      <c r="B3" s="1" t="s">
        <v>2</v>
      </c>
      <c r="C3" s="2" t="s">
        <v>3</v>
      </c>
      <c r="D3" s="3" t="s">
        <v>4</v>
      </c>
      <c r="E3" s="4" t="s">
        <v>5</v>
      </c>
      <c r="F3" s="5" t="s">
        <v>5</v>
      </c>
      <c r="G3" s="6" t="s">
        <v>6</v>
      </c>
      <c r="H3" s="6" t="s">
        <v>7</v>
      </c>
      <c r="I3" s="5" t="s">
        <v>8</v>
      </c>
      <c r="J3" s="7" t="s">
        <v>9</v>
      </c>
      <c r="K3" s="5" t="s">
        <v>10</v>
      </c>
      <c r="L3" s="8" t="s">
        <v>11</v>
      </c>
      <c r="M3" s="9" t="s">
        <v>12</v>
      </c>
      <c r="N3" s="7" t="s">
        <v>13</v>
      </c>
      <c r="O3" s="8" t="s">
        <v>11</v>
      </c>
      <c r="P3" s="9" t="s">
        <v>12</v>
      </c>
      <c r="Q3" s="6" t="s">
        <v>14</v>
      </c>
      <c r="R3" s="8" t="s">
        <v>11</v>
      </c>
      <c r="S3" s="9" t="s">
        <v>12</v>
      </c>
      <c r="T3" s="7" t="s">
        <v>15</v>
      </c>
      <c r="U3" s="8" t="s">
        <v>11</v>
      </c>
      <c r="V3" s="9" t="s">
        <v>12</v>
      </c>
      <c r="W3" s="7" t="s">
        <v>16</v>
      </c>
      <c r="X3" s="8" t="s">
        <v>11</v>
      </c>
      <c r="Y3" s="9" t="s">
        <v>12</v>
      </c>
      <c r="Z3" s="10" t="s">
        <v>17</v>
      </c>
    </row>
    <row r="4" spans="1:26" x14ac:dyDescent="0.25">
      <c r="A4" s="12" t="s">
        <v>18</v>
      </c>
      <c r="B4" s="12" t="s">
        <v>19</v>
      </c>
      <c r="C4" s="13">
        <v>318</v>
      </c>
      <c r="D4" s="14" t="str">
        <f>VLOOKUP(C4,'[1]SO-04'!$C$2:$E$394,3,FALSE)</f>
        <v>I-4</v>
      </c>
      <c r="E4" s="15" t="s">
        <v>20</v>
      </c>
      <c r="F4" s="15">
        <v>181</v>
      </c>
      <c r="G4" s="16">
        <v>180</v>
      </c>
      <c r="H4" s="17">
        <f>G4/F4</f>
        <v>0.99447513812154698</v>
      </c>
      <c r="I4" s="15">
        <f>VLOOKUP(C4,'[2]S0-12'!$C$3:$Z$492,6,FALSE)</f>
        <v>1</v>
      </c>
      <c r="J4" s="15">
        <f>VLOOKUP(C4,'[2]S0-12'!$C$3:$Z$492,7,FALSE)</f>
        <v>15</v>
      </c>
      <c r="K4" s="15">
        <f>VLOOKUP(C4,'[2]S0-12'!$C$3:$Z$492,8,FALSE)</f>
        <v>30</v>
      </c>
      <c r="L4" s="15">
        <f>VLOOKUP(C4,'[2]S0-12'!$C$3:$Z$492,9,FALSE)</f>
        <v>141</v>
      </c>
      <c r="M4" s="15">
        <f>VLOOKUP(C4,'[2]S0-12'!$C$3:$Z$492,10,FALSE)</f>
        <v>4.7</v>
      </c>
      <c r="N4" s="15">
        <f>VLOOKUP(C4,'[2]S0-12'!$C$3:$Z$492,11,FALSE)</f>
        <v>30</v>
      </c>
      <c r="O4" s="15">
        <f>VLOOKUP(C4,'[2]S0-12'!$C$3:$Z$492,12,FALSE)</f>
        <v>128</v>
      </c>
      <c r="P4" s="15">
        <f>VLOOKUP(C4,'[2]S0-12'!$C$3:$Z$492,13,FALSE)</f>
        <v>4.2666666666666666</v>
      </c>
      <c r="Q4" s="15">
        <f>VLOOKUP(C4,'[2]S0-12'!$C$3:$Z$492,14,FALSE)</f>
        <v>15</v>
      </c>
      <c r="R4" s="15">
        <f>VLOOKUP(C4,'[2]S0-12'!$C$3:$Z$492,15,FALSE)</f>
        <v>40</v>
      </c>
      <c r="S4" s="15">
        <f>VLOOKUP(C4,'[2]S0-12'!$C$3:$Z$492,16,FALSE)</f>
        <v>2.6666666666666665</v>
      </c>
      <c r="T4" s="15">
        <f>VLOOKUP(C4,'[2]S0-12'!$C$3:$Z$492,17,FALSE)</f>
        <v>30</v>
      </c>
      <c r="U4" s="15">
        <f>VLOOKUP(C4,'[2]S0-12'!$C$3:$Z$492,18,FALSE)</f>
        <v>128</v>
      </c>
      <c r="V4" s="15">
        <f>VLOOKUP(C4,'[2]S0-12'!$C$3:$Z$492,19,FALSE)</f>
        <v>4.2666666666666666</v>
      </c>
      <c r="W4" s="15">
        <f>VLOOKUP(C4,'[2]S0-12'!$C$3:$Z$492,20,FALSE)</f>
        <v>45</v>
      </c>
      <c r="X4" s="15">
        <f>VLOOKUP(C4,'[2]S0-12'!$C$3:$Z$492,21,FALSE)</f>
        <v>187</v>
      </c>
      <c r="Y4" s="15">
        <f>VLOOKUP(C4,'[2]S0-12'!$C$3:$Z$492,22,FALSE)</f>
        <v>4.1555555555555559</v>
      </c>
      <c r="Z4" s="15" t="s">
        <v>21</v>
      </c>
    </row>
    <row r="5" spans="1:26" x14ac:dyDescent="0.25">
      <c r="A5" s="12" t="s">
        <v>18</v>
      </c>
      <c r="B5" s="12" t="s">
        <v>22</v>
      </c>
      <c r="C5" s="13">
        <v>319</v>
      </c>
      <c r="D5" s="14" t="str">
        <f>VLOOKUP(C5,'[1]SO-04'!$C$2:$E$394,3,FALSE)</f>
        <v>I-1</v>
      </c>
      <c r="E5" s="15">
        <f>VLOOKUP(C5,'[2]S0-12'!$C$3:$Z$492,4,FALSE)</f>
        <v>48</v>
      </c>
      <c r="F5" s="15">
        <v>48</v>
      </c>
      <c r="G5" s="16">
        <v>48</v>
      </c>
      <c r="H5" s="17">
        <f t="shared" ref="H5:H68" si="0">G5/F5</f>
        <v>1</v>
      </c>
      <c r="I5" s="15">
        <f>VLOOKUP(C5,'[2]S0-12'!$C$3:$Z$492,6,FALSE)</f>
        <v>1</v>
      </c>
      <c r="J5" s="15">
        <f>VLOOKUP(C5,'[2]S0-12'!$C$3:$Z$492,7,FALSE)</f>
        <v>4</v>
      </c>
      <c r="K5" s="15">
        <f>VLOOKUP(C5,'[2]S0-12'!$C$3:$Z$492,8,FALSE)</f>
        <v>8</v>
      </c>
      <c r="L5" s="15">
        <f>VLOOKUP(C5,'[2]S0-12'!$C$3:$Z$492,9,FALSE)</f>
        <v>24</v>
      </c>
      <c r="M5" s="15">
        <f>VLOOKUP(C5,'[2]S0-12'!$C$3:$Z$492,10,FALSE)</f>
        <v>3</v>
      </c>
      <c r="N5" s="15">
        <f>VLOOKUP(C5,'[2]S0-12'!$C$3:$Z$492,11,FALSE)</f>
        <v>8</v>
      </c>
      <c r="O5" s="15">
        <f>VLOOKUP(C5,'[2]S0-12'!$C$3:$Z$492,12,FALSE)</f>
        <v>24</v>
      </c>
      <c r="P5" s="15">
        <f>VLOOKUP(C5,'[2]S0-12'!$C$3:$Z$492,13,FALSE)</f>
        <v>3</v>
      </c>
      <c r="Q5" s="15">
        <f>VLOOKUP(C5,'[2]S0-12'!$C$3:$Z$492,14,FALSE)</f>
        <v>4</v>
      </c>
      <c r="R5" s="15">
        <f>VLOOKUP(C5,'[2]S0-12'!$C$3:$Z$492,15,FALSE)</f>
        <v>4</v>
      </c>
      <c r="S5" s="15">
        <f>VLOOKUP(C5,'[2]S0-12'!$C$3:$Z$492,16,FALSE)</f>
        <v>1</v>
      </c>
      <c r="T5" s="15">
        <f>VLOOKUP(C5,'[2]S0-12'!$C$3:$Z$492,17,FALSE)</f>
        <v>8</v>
      </c>
      <c r="U5" s="15">
        <f>VLOOKUP(C5,'[2]S0-12'!$C$3:$Z$492,18,FALSE)</f>
        <v>24</v>
      </c>
      <c r="V5" s="15">
        <f>VLOOKUP(C5,'[2]S0-12'!$C$3:$Z$492,19,FALSE)</f>
        <v>3</v>
      </c>
      <c r="W5" s="15">
        <f>VLOOKUP(C5,'[2]S0-12'!$C$3:$Z$492,20,FALSE)</f>
        <v>12</v>
      </c>
      <c r="X5" s="15">
        <f>VLOOKUP(C5,'[2]S0-12'!$C$3:$Z$492,21,FALSE)</f>
        <v>49</v>
      </c>
      <c r="Y5" s="15">
        <f>VLOOKUP(C5,'[2]S0-12'!$C$3:$Z$492,22,FALSE)</f>
        <v>4.083333333333333</v>
      </c>
      <c r="Z5" s="15" t="s">
        <v>21</v>
      </c>
    </row>
    <row r="6" spans="1:26" x14ac:dyDescent="0.25">
      <c r="A6" s="12" t="s">
        <v>18</v>
      </c>
      <c r="B6" s="12" t="s">
        <v>23</v>
      </c>
      <c r="C6" s="13">
        <v>320</v>
      </c>
      <c r="D6" s="14" t="str">
        <f>VLOOKUP(C6,'[1]SO-04'!$C$2:$E$394,3,FALSE)</f>
        <v>I-3</v>
      </c>
      <c r="E6" s="15">
        <f>VLOOKUP(C6,'[2]S0-12'!$C$3:$Z$492,4,FALSE)</f>
        <v>59</v>
      </c>
      <c r="F6" s="15">
        <v>59</v>
      </c>
      <c r="G6" s="16">
        <v>59</v>
      </c>
      <c r="H6" s="17">
        <f t="shared" si="0"/>
        <v>1</v>
      </c>
      <c r="I6" s="15">
        <f>VLOOKUP(C6,'[2]S0-12'!$C$3:$Z$492,6,FALSE)</f>
        <v>1</v>
      </c>
      <c r="J6" s="15">
        <f>VLOOKUP(C6,'[2]S0-12'!$C$3:$Z$492,7,FALSE)</f>
        <v>5</v>
      </c>
      <c r="K6" s="15">
        <f>VLOOKUP(C6,'[2]S0-12'!$C$3:$Z$492,8,FALSE)</f>
        <v>10</v>
      </c>
      <c r="L6" s="15">
        <f>VLOOKUP(C6,'[2]S0-12'!$C$3:$Z$492,9,FALSE)</f>
        <v>47</v>
      </c>
      <c r="M6" s="15">
        <f>VLOOKUP(C6,'[2]S0-12'!$C$3:$Z$492,10,FALSE)</f>
        <v>4.7</v>
      </c>
      <c r="N6" s="15">
        <f>VLOOKUP(C6,'[2]S0-12'!$C$3:$Z$492,11,FALSE)</f>
        <v>10</v>
      </c>
      <c r="O6" s="15">
        <f>VLOOKUP(C6,'[2]S0-12'!$C$3:$Z$492,12,FALSE)</f>
        <v>30</v>
      </c>
      <c r="P6" s="15">
        <f>VLOOKUP(C6,'[2]S0-12'!$C$3:$Z$492,13,FALSE)</f>
        <v>3</v>
      </c>
      <c r="Q6" s="15">
        <f>VLOOKUP(C6,'[2]S0-12'!$C$3:$Z$492,14,FALSE)</f>
        <v>5</v>
      </c>
      <c r="R6" s="15">
        <f>VLOOKUP(C6,'[2]S0-12'!$C$3:$Z$492,15,FALSE)</f>
        <v>7</v>
      </c>
      <c r="S6" s="15">
        <f>VLOOKUP(C6,'[2]S0-12'!$C$3:$Z$492,16,FALSE)</f>
        <v>1</v>
      </c>
      <c r="T6" s="15">
        <f>VLOOKUP(C6,'[2]S0-12'!$C$3:$Z$492,17,FALSE)</f>
        <v>10</v>
      </c>
      <c r="U6" s="15">
        <f>VLOOKUP(C6,'[2]S0-12'!$C$3:$Z$492,18,FALSE)</f>
        <v>30</v>
      </c>
      <c r="V6" s="15">
        <f>VLOOKUP(C6,'[2]S0-12'!$C$3:$Z$492,19,FALSE)</f>
        <v>3</v>
      </c>
      <c r="W6" s="15">
        <f>VLOOKUP(C6,'[2]S0-12'!$C$3:$Z$492,20,FALSE)</f>
        <v>15</v>
      </c>
      <c r="X6" s="15">
        <f>VLOOKUP(C6,'[2]S0-12'!$C$3:$Z$492,21,FALSE)</f>
        <v>74</v>
      </c>
      <c r="Y6" s="15">
        <f>VLOOKUP(C6,'[2]S0-12'!$C$3:$Z$492,22,FALSE)</f>
        <v>4.9333333333333336</v>
      </c>
      <c r="Z6" s="15" t="s">
        <v>21</v>
      </c>
    </row>
    <row r="7" spans="1:26" x14ac:dyDescent="0.25">
      <c r="A7" s="12" t="s">
        <v>18</v>
      </c>
      <c r="B7" s="12" t="s">
        <v>24</v>
      </c>
      <c r="C7" s="13">
        <v>321</v>
      </c>
      <c r="D7" s="14" t="str">
        <f>VLOOKUP(C7,'[1]SO-04'!$C$2:$E$394,3,FALSE)</f>
        <v>I-1</v>
      </c>
      <c r="E7" s="15">
        <f>VLOOKUP(C7,'[2]S0-12'!$C$3:$Z$492,4,FALSE)</f>
        <v>19</v>
      </c>
      <c r="F7" s="15">
        <v>20</v>
      </c>
      <c r="G7" s="16">
        <v>19</v>
      </c>
      <c r="H7" s="17">
        <f t="shared" si="0"/>
        <v>0.95</v>
      </c>
      <c r="I7" s="15">
        <f>VLOOKUP(C7,'[2]S0-12'!$C$3:$Z$492,6,FALSE)</f>
        <v>1</v>
      </c>
      <c r="J7" s="15">
        <f>VLOOKUP(C7,'[2]S0-12'!$C$3:$Z$492,7,FALSE)</f>
        <v>2</v>
      </c>
      <c r="K7" s="15">
        <f>VLOOKUP(C7,'[2]S0-12'!$C$3:$Z$492,8,FALSE)</f>
        <v>4</v>
      </c>
      <c r="L7" s="15">
        <f>VLOOKUP(C7,'[2]S0-12'!$C$3:$Z$492,9,FALSE)</f>
        <v>23</v>
      </c>
      <c r="M7" s="15">
        <f>VLOOKUP(C7,'[2]S0-12'!$C$3:$Z$492,10,FALSE)</f>
        <v>5.75</v>
      </c>
      <c r="N7" s="15">
        <f>VLOOKUP(C7,'[2]S0-12'!$C$3:$Z$492,11,FALSE)</f>
        <v>4</v>
      </c>
      <c r="O7" s="15">
        <f>VLOOKUP(C7,'[2]S0-12'!$C$3:$Z$492,12,FALSE)</f>
        <v>13</v>
      </c>
      <c r="P7" s="15">
        <f>VLOOKUP(C7,'[2]S0-12'!$C$3:$Z$492,13,FALSE)</f>
        <v>3.25</v>
      </c>
      <c r="Q7" s="15">
        <f>VLOOKUP(C7,'[2]S0-12'!$C$3:$Z$492,14,FALSE)</f>
        <v>2</v>
      </c>
      <c r="R7" s="15">
        <f>VLOOKUP(C7,'[2]S0-12'!$C$3:$Z$492,15,FALSE)</f>
        <v>3</v>
      </c>
      <c r="S7" s="15">
        <f>VLOOKUP(C7,'[2]S0-12'!$C$3:$Z$492,16,FALSE)</f>
        <v>1</v>
      </c>
      <c r="T7" s="15">
        <f>VLOOKUP(C7,'[2]S0-12'!$C$3:$Z$492,17,FALSE)</f>
        <v>4</v>
      </c>
      <c r="U7" s="15">
        <f>VLOOKUP(C7,'[2]S0-12'!$C$3:$Z$492,18,FALSE)</f>
        <v>13</v>
      </c>
      <c r="V7" s="15">
        <f>VLOOKUP(C7,'[2]S0-12'!$C$3:$Z$492,19,FALSE)</f>
        <v>3.25</v>
      </c>
      <c r="W7" s="15">
        <f>VLOOKUP(C7,'[2]S0-12'!$C$3:$Z$492,20,FALSE)</f>
        <v>6</v>
      </c>
      <c r="X7" s="15">
        <f>VLOOKUP(C7,'[2]S0-12'!$C$3:$Z$492,21,FALSE)</f>
        <v>14</v>
      </c>
      <c r="Y7" s="15">
        <f>VLOOKUP(C7,'[2]S0-12'!$C$3:$Z$492,22,FALSE)</f>
        <v>2.3333333333333335</v>
      </c>
      <c r="Z7" s="15" t="s">
        <v>21</v>
      </c>
    </row>
    <row r="8" spans="1:26" x14ac:dyDescent="0.25">
      <c r="A8" s="12" t="s">
        <v>18</v>
      </c>
      <c r="B8" s="12" t="s">
        <v>25</v>
      </c>
      <c r="C8" s="13">
        <v>322</v>
      </c>
      <c r="D8" s="14" t="str">
        <f>VLOOKUP(C8,'[1]SO-04'!$C$2:$E$394,3,FALSE)</f>
        <v>I-1</v>
      </c>
      <c r="E8" s="15">
        <f>VLOOKUP(C8,'[2]S0-12'!$C$3:$Z$492,4,FALSE)</f>
        <v>3</v>
      </c>
      <c r="F8" s="15">
        <v>3</v>
      </c>
      <c r="G8" s="16">
        <v>3</v>
      </c>
      <c r="H8" s="17">
        <f t="shared" si="0"/>
        <v>1</v>
      </c>
      <c r="I8" s="15">
        <f>VLOOKUP(C8,'[2]S0-12'!$C$3:$Z$492,6,FALSE)</f>
        <v>1</v>
      </c>
      <c r="J8" s="15">
        <f>VLOOKUP(C8,'[2]S0-12'!$C$3:$Z$492,7,FALSE)</f>
        <v>1</v>
      </c>
      <c r="K8" s="15">
        <f>VLOOKUP(C8,'[2]S0-12'!$C$3:$Z$492,8,FALSE)</f>
        <v>2</v>
      </c>
      <c r="L8" s="15">
        <f>VLOOKUP(C8,'[2]S0-12'!$C$3:$Z$492,9,FALSE)</f>
        <v>15</v>
      </c>
      <c r="M8" s="15">
        <f>VLOOKUP(C8,'[2]S0-12'!$C$3:$Z$492,10,FALSE)</f>
        <v>7.5</v>
      </c>
      <c r="N8" s="15">
        <f>VLOOKUP(C8,'[2]S0-12'!$C$3:$Z$492,11,FALSE)</f>
        <v>2</v>
      </c>
      <c r="O8" s="15">
        <f>VLOOKUP(C8,'[2]S0-12'!$C$3:$Z$492,12,FALSE)</f>
        <v>8</v>
      </c>
      <c r="P8" s="15">
        <f>VLOOKUP(C8,'[2]S0-12'!$C$3:$Z$492,13,FALSE)</f>
        <v>4</v>
      </c>
      <c r="Q8" s="15">
        <f>VLOOKUP(C8,'[2]S0-12'!$C$3:$Z$492,14,FALSE)</f>
        <v>1</v>
      </c>
      <c r="R8" s="15">
        <f>VLOOKUP(C8,'[2]S0-12'!$C$3:$Z$492,15,FALSE)</f>
        <v>1</v>
      </c>
      <c r="S8" s="15">
        <f>VLOOKUP(C8,'[2]S0-12'!$C$3:$Z$492,16,FALSE)</f>
        <v>1</v>
      </c>
      <c r="T8" s="15">
        <f>VLOOKUP(C8,'[2]S0-12'!$C$3:$Z$492,17,FALSE)</f>
        <v>2</v>
      </c>
      <c r="U8" s="15">
        <f>VLOOKUP(C8,'[2]S0-12'!$C$3:$Z$492,18,FALSE)</f>
        <v>8</v>
      </c>
      <c r="V8" s="15">
        <f>VLOOKUP(C8,'[2]S0-12'!$C$3:$Z$492,19,FALSE)</f>
        <v>4</v>
      </c>
      <c r="W8" s="15">
        <f>VLOOKUP(C8,'[2]S0-12'!$C$3:$Z$492,20,FALSE)</f>
        <v>3</v>
      </c>
      <c r="X8" s="15">
        <f>VLOOKUP(C8,'[2]S0-12'!$C$3:$Z$492,21,FALSE)</f>
        <v>9</v>
      </c>
      <c r="Y8" s="15">
        <f>VLOOKUP(C8,'[2]S0-12'!$C$3:$Z$492,22,FALSE)</f>
        <v>3</v>
      </c>
      <c r="Z8" s="15" t="s">
        <v>21</v>
      </c>
    </row>
    <row r="9" spans="1:26" x14ac:dyDescent="0.25">
      <c r="A9" s="12" t="s">
        <v>18</v>
      </c>
      <c r="B9" s="12" t="s">
        <v>26</v>
      </c>
      <c r="C9" s="13">
        <v>323</v>
      </c>
      <c r="D9" s="14" t="str">
        <f>VLOOKUP(C9,'[1]SO-04'!$C$2:$E$394,3,FALSE)</f>
        <v>I-1</v>
      </c>
      <c r="E9" s="15">
        <f>VLOOKUP(C9,'[2]S0-12'!$C$3:$Z$492,4,FALSE)</f>
        <v>11</v>
      </c>
      <c r="F9" s="15">
        <v>12</v>
      </c>
      <c r="G9" s="16">
        <v>11</v>
      </c>
      <c r="H9" s="17">
        <f t="shared" si="0"/>
        <v>0.91666666666666663</v>
      </c>
      <c r="I9" s="15">
        <f>VLOOKUP(C9,'[2]S0-12'!$C$3:$Z$492,6,FALSE)</f>
        <v>1</v>
      </c>
      <c r="J9" s="15">
        <f>VLOOKUP(C9,'[2]S0-12'!$C$3:$Z$492,7,FALSE)</f>
        <v>1</v>
      </c>
      <c r="K9" s="15">
        <f>VLOOKUP(C9,'[2]S0-12'!$C$3:$Z$492,8,FALSE)</f>
        <v>2</v>
      </c>
      <c r="L9" s="15">
        <f>VLOOKUP(C9,'[2]S0-12'!$C$3:$Z$492,9,FALSE)</f>
        <v>11</v>
      </c>
      <c r="M9" s="15">
        <f>VLOOKUP(C9,'[2]S0-12'!$C$3:$Z$492,10,FALSE)</f>
        <v>5.5</v>
      </c>
      <c r="N9" s="15">
        <f>VLOOKUP(C9,'[2]S0-12'!$C$3:$Z$492,11,FALSE)</f>
        <v>2</v>
      </c>
      <c r="O9" s="15">
        <f>VLOOKUP(C9,'[2]S0-12'!$C$3:$Z$492,12,FALSE)</f>
        <v>6</v>
      </c>
      <c r="P9" s="15">
        <f>VLOOKUP(C9,'[2]S0-12'!$C$3:$Z$492,13,FALSE)</f>
        <v>3</v>
      </c>
      <c r="Q9" s="15">
        <f>VLOOKUP(C9,'[2]S0-12'!$C$3:$Z$492,14,FALSE)</f>
        <v>1</v>
      </c>
      <c r="R9" s="15">
        <f>VLOOKUP(C9,'[2]S0-12'!$C$3:$Z$492,15,FALSE)</f>
        <v>1</v>
      </c>
      <c r="S9" s="15">
        <f>VLOOKUP(C9,'[2]S0-12'!$C$3:$Z$492,16,FALSE)</f>
        <v>1</v>
      </c>
      <c r="T9" s="15">
        <f>VLOOKUP(C9,'[2]S0-12'!$C$3:$Z$492,17,FALSE)</f>
        <v>2</v>
      </c>
      <c r="U9" s="15">
        <f>VLOOKUP(C9,'[2]S0-12'!$C$3:$Z$492,18,FALSE)</f>
        <v>6</v>
      </c>
      <c r="V9" s="15">
        <f>VLOOKUP(C9,'[2]S0-12'!$C$3:$Z$492,19,FALSE)</f>
        <v>3</v>
      </c>
      <c r="W9" s="15">
        <f>VLOOKUP(C9,'[2]S0-12'!$C$3:$Z$492,20,FALSE)</f>
        <v>3</v>
      </c>
      <c r="X9" s="15">
        <f>VLOOKUP(C9,'[2]S0-12'!$C$3:$Z$492,21,FALSE)</f>
        <v>10</v>
      </c>
      <c r="Y9" s="15">
        <f>VLOOKUP(C9,'[2]S0-12'!$C$3:$Z$492,22,FALSE)</f>
        <v>3.3333333333333335</v>
      </c>
      <c r="Z9" s="15" t="s">
        <v>21</v>
      </c>
    </row>
    <row r="10" spans="1:26" x14ac:dyDescent="0.25">
      <c r="A10" s="12" t="s">
        <v>18</v>
      </c>
      <c r="B10" s="12" t="s">
        <v>27</v>
      </c>
      <c r="C10" s="13">
        <v>324</v>
      </c>
      <c r="D10" s="14" t="str">
        <f>VLOOKUP(C10,'[1]SO-04'!$C$2:$E$394,3,FALSE)</f>
        <v>I-1</v>
      </c>
      <c r="E10" s="15">
        <f>VLOOKUP(C10,'[2]S0-12'!$C$3:$Z$492,4,FALSE)</f>
        <v>19</v>
      </c>
      <c r="F10" s="15">
        <v>20</v>
      </c>
      <c r="G10" s="16">
        <v>19</v>
      </c>
      <c r="H10" s="17">
        <f t="shared" si="0"/>
        <v>0.95</v>
      </c>
      <c r="I10" s="15">
        <f>VLOOKUP(C10,'[2]S0-12'!$C$3:$Z$492,6,FALSE)</f>
        <v>1</v>
      </c>
      <c r="J10" s="15">
        <f>VLOOKUP(C10,'[2]S0-12'!$C$3:$Z$492,7,FALSE)</f>
        <v>2</v>
      </c>
      <c r="K10" s="15">
        <f>VLOOKUP(C10,'[2]S0-12'!$C$3:$Z$492,8,FALSE)</f>
        <v>4</v>
      </c>
      <c r="L10" s="15">
        <f>VLOOKUP(C10,'[2]S0-12'!$C$3:$Z$492,9,FALSE)</f>
        <v>38</v>
      </c>
      <c r="M10" s="15">
        <f>VLOOKUP(C10,'[2]S0-12'!$C$3:$Z$492,10,FALSE)</f>
        <v>9.5</v>
      </c>
      <c r="N10" s="15">
        <f>VLOOKUP(C10,'[2]S0-12'!$C$3:$Z$492,11,FALSE)</f>
        <v>4</v>
      </c>
      <c r="O10" s="15">
        <f>VLOOKUP(C10,'[2]S0-12'!$C$3:$Z$492,12,FALSE)</f>
        <v>12</v>
      </c>
      <c r="P10" s="15">
        <f>VLOOKUP(C10,'[2]S0-12'!$C$3:$Z$492,13,FALSE)</f>
        <v>3</v>
      </c>
      <c r="Q10" s="15">
        <f>VLOOKUP(C10,'[2]S0-12'!$C$3:$Z$492,14,FALSE)</f>
        <v>2</v>
      </c>
      <c r="R10" s="15">
        <f>VLOOKUP(C10,'[2]S0-12'!$C$3:$Z$492,15,FALSE)</f>
        <v>3</v>
      </c>
      <c r="S10" s="15">
        <f>VLOOKUP(C10,'[2]S0-12'!$C$3:$Z$492,16,FALSE)</f>
        <v>1</v>
      </c>
      <c r="T10" s="15">
        <f>VLOOKUP(C10,'[2]S0-12'!$C$3:$Z$492,17,FALSE)</f>
        <v>4</v>
      </c>
      <c r="U10" s="15">
        <f>VLOOKUP(C10,'[2]S0-12'!$C$3:$Z$492,18,FALSE)</f>
        <v>12</v>
      </c>
      <c r="V10" s="15">
        <f>VLOOKUP(C10,'[2]S0-12'!$C$3:$Z$492,19,FALSE)</f>
        <v>3</v>
      </c>
      <c r="W10" s="15">
        <f>VLOOKUP(C10,'[2]S0-12'!$C$3:$Z$492,20,FALSE)</f>
        <v>6</v>
      </c>
      <c r="X10" s="15">
        <f>VLOOKUP(C10,'[2]S0-12'!$C$3:$Z$492,21,FALSE)</f>
        <v>38</v>
      </c>
      <c r="Y10" s="15">
        <f>VLOOKUP(C10,'[2]S0-12'!$C$3:$Z$492,22,FALSE)</f>
        <v>6.333333333333333</v>
      </c>
      <c r="Z10" s="15" t="s">
        <v>21</v>
      </c>
    </row>
    <row r="11" spans="1:26" x14ac:dyDescent="0.25">
      <c r="A11" s="12" t="s">
        <v>18</v>
      </c>
      <c r="B11" s="12" t="s">
        <v>28</v>
      </c>
      <c r="C11" s="13">
        <v>325</v>
      </c>
      <c r="D11" s="14" t="str">
        <f>VLOOKUP(C11,'[1]SO-04'!$C$2:$E$394,3,FALSE)</f>
        <v>I-1</v>
      </c>
      <c r="E11" s="15">
        <f>VLOOKUP(C11,'[2]S0-12'!$C$3:$Z$492,4,FALSE)</f>
        <v>21</v>
      </c>
      <c r="F11" s="15">
        <v>21</v>
      </c>
      <c r="G11" s="16">
        <v>21</v>
      </c>
      <c r="H11" s="17">
        <f t="shared" si="0"/>
        <v>1</v>
      </c>
      <c r="I11" s="15">
        <f>VLOOKUP(C11,'[2]S0-12'!$C$3:$Z$492,6,FALSE)</f>
        <v>1</v>
      </c>
      <c r="J11" s="15">
        <f>VLOOKUP(C11,'[2]S0-12'!$C$3:$Z$492,7,FALSE)</f>
        <v>2</v>
      </c>
      <c r="K11" s="15">
        <f>VLOOKUP(C11,'[2]S0-12'!$C$3:$Z$492,8,FALSE)</f>
        <v>4</v>
      </c>
      <c r="L11" s="15">
        <f>VLOOKUP(C11,'[2]S0-12'!$C$3:$Z$492,9,FALSE)</f>
        <v>28</v>
      </c>
      <c r="M11" s="15">
        <f>VLOOKUP(C11,'[2]S0-12'!$C$3:$Z$492,10,FALSE)</f>
        <v>7</v>
      </c>
      <c r="N11" s="15">
        <f>VLOOKUP(C11,'[2]S0-12'!$C$3:$Z$492,11,FALSE)</f>
        <v>4</v>
      </c>
      <c r="O11" s="15">
        <f>VLOOKUP(C11,'[2]S0-12'!$C$3:$Z$492,12,FALSE)</f>
        <v>12</v>
      </c>
      <c r="P11" s="15">
        <f>VLOOKUP(C11,'[2]S0-12'!$C$3:$Z$492,13,FALSE)</f>
        <v>3</v>
      </c>
      <c r="Q11" s="15">
        <f>VLOOKUP(C11,'[2]S0-12'!$C$3:$Z$492,14,FALSE)</f>
        <v>2</v>
      </c>
      <c r="R11" s="15">
        <f>VLOOKUP(C11,'[2]S0-12'!$C$3:$Z$492,15,FALSE)</f>
        <v>2</v>
      </c>
      <c r="S11" s="15">
        <f>VLOOKUP(C11,'[2]S0-12'!$C$3:$Z$492,16,FALSE)</f>
        <v>1</v>
      </c>
      <c r="T11" s="15">
        <f>VLOOKUP(C11,'[2]S0-12'!$C$3:$Z$492,17,FALSE)</f>
        <v>4</v>
      </c>
      <c r="U11" s="15">
        <f>VLOOKUP(C11,'[2]S0-12'!$C$3:$Z$492,18,FALSE)</f>
        <v>12</v>
      </c>
      <c r="V11" s="15">
        <f>VLOOKUP(C11,'[2]S0-12'!$C$3:$Z$492,19,FALSE)</f>
        <v>3</v>
      </c>
      <c r="W11" s="15">
        <f>VLOOKUP(C11,'[2]S0-12'!$C$3:$Z$492,20,FALSE)</f>
        <v>6</v>
      </c>
      <c r="X11" s="15">
        <f>VLOOKUP(C11,'[2]S0-12'!$C$3:$Z$492,21,FALSE)</f>
        <v>19</v>
      </c>
      <c r="Y11" s="15">
        <f>VLOOKUP(C11,'[2]S0-12'!$C$3:$Z$492,22,FALSE)</f>
        <v>3.1666666666666665</v>
      </c>
      <c r="Z11" s="15" t="s">
        <v>21</v>
      </c>
    </row>
    <row r="12" spans="1:26" x14ac:dyDescent="0.25">
      <c r="A12" s="12" t="s">
        <v>18</v>
      </c>
      <c r="B12" s="12" t="s">
        <v>29</v>
      </c>
      <c r="C12" s="13">
        <v>326</v>
      </c>
      <c r="D12" s="14" t="str">
        <f>VLOOKUP(C12,'[1]SO-04'!$C$2:$E$394,3,FALSE)</f>
        <v>I-1</v>
      </c>
      <c r="E12" s="15">
        <f>VLOOKUP(C12,'[2]S0-12'!$C$3:$Z$492,4,FALSE)</f>
        <v>7</v>
      </c>
      <c r="F12" s="15">
        <v>8</v>
      </c>
      <c r="G12" s="16">
        <v>7</v>
      </c>
      <c r="H12" s="17">
        <f t="shared" si="0"/>
        <v>0.875</v>
      </c>
      <c r="I12" s="15">
        <f>VLOOKUP(C12,'[2]S0-12'!$C$3:$Z$492,6,FALSE)</f>
        <v>1</v>
      </c>
      <c r="J12" s="15">
        <f>VLOOKUP(C12,'[2]S0-12'!$C$3:$Z$492,7,FALSE)</f>
        <v>1</v>
      </c>
      <c r="K12" s="15">
        <f>VLOOKUP(C12,'[2]S0-12'!$C$3:$Z$492,8,FALSE)</f>
        <v>2</v>
      </c>
      <c r="L12" s="15">
        <f>VLOOKUP(C12,'[2]S0-12'!$C$3:$Z$492,9,FALSE)</f>
        <v>9</v>
      </c>
      <c r="M12" s="15">
        <f>VLOOKUP(C12,'[2]S0-12'!$C$3:$Z$492,10,FALSE)</f>
        <v>4.5</v>
      </c>
      <c r="N12" s="15">
        <f>VLOOKUP(C12,'[2]S0-12'!$C$3:$Z$492,11,FALSE)</f>
        <v>2</v>
      </c>
      <c r="O12" s="15">
        <f>VLOOKUP(C12,'[2]S0-12'!$C$3:$Z$492,12,FALSE)</f>
        <v>13</v>
      </c>
      <c r="P12" s="15">
        <f>VLOOKUP(C12,'[2]S0-12'!$C$3:$Z$492,13,FALSE)</f>
        <v>6.5</v>
      </c>
      <c r="Q12" s="15">
        <f>VLOOKUP(C12,'[2]S0-12'!$C$3:$Z$492,14,FALSE)</f>
        <v>1</v>
      </c>
      <c r="R12" s="15">
        <f>VLOOKUP(C12,'[2]S0-12'!$C$3:$Z$492,15,FALSE)</f>
        <v>4</v>
      </c>
      <c r="S12" s="15">
        <f>VLOOKUP(C12,'[2]S0-12'!$C$3:$Z$492,16,FALSE)</f>
        <v>4</v>
      </c>
      <c r="T12" s="15">
        <f>VLOOKUP(C12,'[2]S0-12'!$C$3:$Z$492,17,FALSE)</f>
        <v>2</v>
      </c>
      <c r="U12" s="15">
        <f>VLOOKUP(C12,'[2]S0-12'!$C$3:$Z$492,18,FALSE)</f>
        <v>13</v>
      </c>
      <c r="V12" s="15">
        <f>VLOOKUP(C12,'[2]S0-12'!$C$3:$Z$492,19,FALSE)</f>
        <v>6.5</v>
      </c>
      <c r="W12" s="15">
        <f>VLOOKUP(C12,'[2]S0-12'!$C$3:$Z$492,20,FALSE)</f>
        <v>3</v>
      </c>
      <c r="X12" s="15">
        <f>VLOOKUP(C12,'[2]S0-12'!$C$3:$Z$492,21,FALSE)</f>
        <v>15</v>
      </c>
      <c r="Y12" s="15">
        <f>VLOOKUP(C12,'[2]S0-12'!$C$3:$Z$492,22,FALSE)</f>
        <v>5</v>
      </c>
      <c r="Z12" s="15" t="s">
        <v>21</v>
      </c>
    </row>
    <row r="13" spans="1:26" x14ac:dyDescent="0.25">
      <c r="A13" s="12" t="s">
        <v>18</v>
      </c>
      <c r="B13" s="12" t="s">
        <v>30</v>
      </c>
      <c r="C13" s="13">
        <v>327</v>
      </c>
      <c r="D13" s="14" t="str">
        <f>VLOOKUP(C13,'[1]SO-04'!$C$2:$E$394,3,FALSE)</f>
        <v>I-1</v>
      </c>
      <c r="E13" s="15">
        <f>VLOOKUP(C13,'[2]S0-12'!$C$3:$Z$492,4,FALSE)</f>
        <v>9</v>
      </c>
      <c r="F13" s="15">
        <v>8</v>
      </c>
      <c r="G13" s="16">
        <v>9</v>
      </c>
      <c r="H13" s="17">
        <f t="shared" si="0"/>
        <v>1.125</v>
      </c>
      <c r="I13" s="15">
        <f>VLOOKUP(C13,'[2]S0-12'!$C$3:$Z$492,6,FALSE)</f>
        <v>1</v>
      </c>
      <c r="J13" s="15">
        <f>VLOOKUP(C13,'[2]S0-12'!$C$3:$Z$492,7,FALSE)</f>
        <v>1</v>
      </c>
      <c r="K13" s="15">
        <f>VLOOKUP(C13,'[2]S0-12'!$C$3:$Z$492,8,FALSE)</f>
        <v>2</v>
      </c>
      <c r="L13" s="15">
        <f>VLOOKUP(C13,'[2]S0-12'!$C$3:$Z$492,9,FALSE)</f>
        <v>25</v>
      </c>
      <c r="M13" s="15">
        <f>VLOOKUP(C13,'[2]S0-12'!$C$3:$Z$492,10,FALSE)</f>
        <v>12.5</v>
      </c>
      <c r="N13" s="15">
        <f>VLOOKUP(C13,'[2]S0-12'!$C$3:$Z$492,11,FALSE)</f>
        <v>2</v>
      </c>
      <c r="O13" s="15">
        <f>VLOOKUP(C13,'[2]S0-12'!$C$3:$Z$492,12,FALSE)</f>
        <v>16</v>
      </c>
      <c r="P13" s="15">
        <f>VLOOKUP(C13,'[2]S0-12'!$C$3:$Z$492,13,FALSE)</f>
        <v>8</v>
      </c>
      <c r="Q13" s="15">
        <f>VLOOKUP(C13,'[2]S0-12'!$C$3:$Z$492,14,FALSE)</f>
        <v>1</v>
      </c>
      <c r="R13" s="15">
        <f>VLOOKUP(C13,'[2]S0-12'!$C$3:$Z$492,15,FALSE)</f>
        <v>1</v>
      </c>
      <c r="S13" s="15">
        <f>VLOOKUP(C13,'[2]S0-12'!$C$3:$Z$492,16,FALSE)</f>
        <v>1</v>
      </c>
      <c r="T13" s="15">
        <f>VLOOKUP(C13,'[2]S0-12'!$C$3:$Z$492,17,FALSE)</f>
        <v>2</v>
      </c>
      <c r="U13" s="15">
        <f>VLOOKUP(C13,'[2]S0-12'!$C$3:$Z$492,18,FALSE)</f>
        <v>16</v>
      </c>
      <c r="V13" s="15">
        <f>VLOOKUP(C13,'[2]S0-12'!$C$3:$Z$492,19,FALSE)</f>
        <v>8</v>
      </c>
      <c r="W13" s="15">
        <f>VLOOKUP(C13,'[2]S0-12'!$C$3:$Z$492,20,FALSE)</f>
        <v>3</v>
      </c>
      <c r="X13" s="15">
        <f>VLOOKUP(C13,'[2]S0-12'!$C$3:$Z$492,21,FALSE)</f>
        <v>10</v>
      </c>
      <c r="Y13" s="15">
        <f>VLOOKUP(C13,'[2]S0-12'!$C$3:$Z$492,22,FALSE)</f>
        <v>3.3333333333333335</v>
      </c>
      <c r="Z13" s="15" t="s">
        <v>21</v>
      </c>
    </row>
    <row r="14" spans="1:26" x14ac:dyDescent="0.25">
      <c r="A14" s="12" t="s">
        <v>18</v>
      </c>
      <c r="B14" s="12" t="s">
        <v>31</v>
      </c>
      <c r="C14" s="13">
        <v>328</v>
      </c>
      <c r="D14" s="14" t="str">
        <f>VLOOKUP(C14,'[1]SO-04'!$C$2:$E$394,3,FALSE)</f>
        <v>I-1</v>
      </c>
      <c r="E14" s="15">
        <f>VLOOKUP(C14,'[2]S0-12'!$C$3:$Z$492,4,FALSE)</f>
        <v>8</v>
      </c>
      <c r="F14" s="15">
        <v>9</v>
      </c>
      <c r="G14" s="16">
        <v>8</v>
      </c>
      <c r="H14" s="17">
        <f t="shared" si="0"/>
        <v>0.88888888888888884</v>
      </c>
      <c r="I14" s="15">
        <f>VLOOKUP(C14,'[2]S0-12'!$C$3:$Z$492,6,FALSE)</f>
        <v>1</v>
      </c>
      <c r="J14" s="15">
        <f>VLOOKUP(C14,'[2]S0-12'!$C$3:$Z$492,7,FALSE)</f>
        <v>1</v>
      </c>
      <c r="K14" s="15">
        <f>VLOOKUP(C14,'[2]S0-12'!$C$3:$Z$492,8,FALSE)</f>
        <v>2</v>
      </c>
      <c r="L14" s="15">
        <f>VLOOKUP(C14,'[2]S0-12'!$C$3:$Z$492,9,FALSE)</f>
        <v>11</v>
      </c>
      <c r="M14" s="15">
        <f>VLOOKUP(C14,'[2]S0-12'!$C$3:$Z$492,10,FALSE)</f>
        <v>5.5</v>
      </c>
      <c r="N14" s="15">
        <f>VLOOKUP(C14,'[2]S0-12'!$C$3:$Z$492,11,FALSE)</f>
        <v>2</v>
      </c>
      <c r="O14" s="15">
        <f>VLOOKUP(C14,'[2]S0-12'!$C$3:$Z$492,12,FALSE)</f>
        <v>10</v>
      </c>
      <c r="P14" s="15">
        <f>VLOOKUP(C14,'[2]S0-12'!$C$3:$Z$492,13,FALSE)</f>
        <v>5</v>
      </c>
      <c r="Q14" s="15">
        <f>VLOOKUP(C14,'[2]S0-12'!$C$3:$Z$492,14,FALSE)</f>
        <v>1</v>
      </c>
      <c r="R14" s="15">
        <f>VLOOKUP(C14,'[2]S0-12'!$C$3:$Z$492,15,FALSE)</f>
        <v>2</v>
      </c>
      <c r="S14" s="15">
        <f>VLOOKUP(C14,'[2]S0-12'!$C$3:$Z$492,16,FALSE)</f>
        <v>2</v>
      </c>
      <c r="T14" s="15">
        <f>VLOOKUP(C14,'[2]S0-12'!$C$3:$Z$492,17,FALSE)</f>
        <v>2</v>
      </c>
      <c r="U14" s="15">
        <f>VLOOKUP(C14,'[2]S0-12'!$C$3:$Z$492,18,FALSE)</f>
        <v>10</v>
      </c>
      <c r="V14" s="15">
        <f>VLOOKUP(C14,'[2]S0-12'!$C$3:$Z$492,19,FALSE)</f>
        <v>5</v>
      </c>
      <c r="W14" s="15">
        <f>VLOOKUP(C14,'[2]S0-12'!$C$3:$Z$492,20,FALSE)</f>
        <v>3</v>
      </c>
      <c r="X14" s="15">
        <f>VLOOKUP(C14,'[2]S0-12'!$C$3:$Z$492,21,FALSE)</f>
        <v>14</v>
      </c>
      <c r="Y14" s="15">
        <f>VLOOKUP(C14,'[2]S0-12'!$C$3:$Z$492,22,FALSE)</f>
        <v>4.666666666666667</v>
      </c>
      <c r="Z14" s="15" t="s">
        <v>21</v>
      </c>
    </row>
    <row r="15" spans="1:26" x14ac:dyDescent="0.25">
      <c r="A15" s="12" t="s">
        <v>18</v>
      </c>
      <c r="B15" s="12" t="s">
        <v>32</v>
      </c>
      <c r="C15" s="13">
        <v>329</v>
      </c>
      <c r="D15" s="14" t="str">
        <f>VLOOKUP(C15,'[1]SO-04'!$C$2:$E$394,3,FALSE)</f>
        <v>I-1</v>
      </c>
      <c r="E15" s="15">
        <f>VLOOKUP(C15,'[2]S0-12'!$C$3:$Z$492,4,FALSE)</f>
        <v>23</v>
      </c>
      <c r="F15" s="15">
        <v>20</v>
      </c>
      <c r="G15" s="16">
        <v>23</v>
      </c>
      <c r="H15" s="17">
        <f t="shared" si="0"/>
        <v>1.1499999999999999</v>
      </c>
      <c r="I15" s="15">
        <f>VLOOKUP(C15,'[2]S0-12'!$C$3:$Z$492,6,FALSE)</f>
        <v>1</v>
      </c>
      <c r="J15" s="15">
        <f>VLOOKUP(C15,'[2]S0-12'!$C$3:$Z$492,7,FALSE)</f>
        <v>2</v>
      </c>
      <c r="K15" s="15">
        <f>VLOOKUP(C15,'[2]S0-12'!$C$3:$Z$492,8,FALSE)</f>
        <v>4</v>
      </c>
      <c r="L15" s="15">
        <f>VLOOKUP(C15,'[2]S0-12'!$C$3:$Z$492,9,FALSE)</f>
        <v>24</v>
      </c>
      <c r="M15" s="15">
        <f>VLOOKUP(C15,'[2]S0-12'!$C$3:$Z$492,10,FALSE)</f>
        <v>6</v>
      </c>
      <c r="N15" s="15">
        <f>VLOOKUP(C15,'[2]S0-12'!$C$3:$Z$492,11,FALSE)</f>
        <v>4</v>
      </c>
      <c r="O15" s="15">
        <f>VLOOKUP(C15,'[2]S0-12'!$C$3:$Z$492,12,FALSE)</f>
        <v>11</v>
      </c>
      <c r="P15" s="15">
        <f>VLOOKUP(C15,'[2]S0-12'!$C$3:$Z$492,13,FALSE)</f>
        <v>2.75</v>
      </c>
      <c r="Q15" s="15">
        <f>VLOOKUP(C15,'[2]S0-12'!$C$3:$Z$492,14,FALSE)</f>
        <v>2</v>
      </c>
      <c r="R15" s="15">
        <f>VLOOKUP(C15,'[2]S0-12'!$C$3:$Z$492,15,FALSE)</f>
        <v>2</v>
      </c>
      <c r="S15" s="15">
        <f>VLOOKUP(C15,'[2]S0-12'!$C$3:$Z$492,16,FALSE)</f>
        <v>1</v>
      </c>
      <c r="T15" s="15">
        <f>VLOOKUP(C15,'[2]S0-12'!$C$3:$Z$492,17,FALSE)</f>
        <v>4</v>
      </c>
      <c r="U15" s="15">
        <f>VLOOKUP(C15,'[2]S0-12'!$C$3:$Z$492,18,FALSE)</f>
        <v>11</v>
      </c>
      <c r="V15" s="15">
        <f>VLOOKUP(C15,'[2]S0-12'!$C$3:$Z$492,19,FALSE)</f>
        <v>2.75</v>
      </c>
      <c r="W15" s="15">
        <f>VLOOKUP(C15,'[2]S0-12'!$C$3:$Z$492,20,FALSE)</f>
        <v>6</v>
      </c>
      <c r="X15" s="15">
        <f>VLOOKUP(C15,'[2]S0-12'!$C$3:$Z$492,21,FALSE)</f>
        <v>29</v>
      </c>
      <c r="Y15" s="15">
        <f>VLOOKUP(C15,'[2]S0-12'!$C$3:$Z$492,22,FALSE)</f>
        <v>4.833333333333333</v>
      </c>
      <c r="Z15" s="15" t="s">
        <v>21</v>
      </c>
    </row>
    <row r="16" spans="1:26" x14ac:dyDescent="0.25">
      <c r="A16" s="12" t="s">
        <v>18</v>
      </c>
      <c r="B16" s="12" t="s">
        <v>33</v>
      </c>
      <c r="C16" s="13">
        <v>330</v>
      </c>
      <c r="D16" s="14" t="str">
        <f>VLOOKUP(C16,'[1]SO-04'!$C$2:$E$394,3,FALSE)</f>
        <v>I-1</v>
      </c>
      <c r="E16" s="15">
        <f>VLOOKUP(C16,'[2]S0-12'!$C$3:$Z$492,4,FALSE)</f>
        <v>47</v>
      </c>
      <c r="F16" s="15">
        <v>53</v>
      </c>
      <c r="G16" s="16">
        <v>47</v>
      </c>
      <c r="H16" s="17">
        <f t="shared" si="0"/>
        <v>0.8867924528301887</v>
      </c>
      <c r="I16" s="15">
        <f>VLOOKUP(C16,'[2]S0-12'!$C$3:$Z$492,6,FALSE)</f>
        <v>1</v>
      </c>
      <c r="J16" s="15">
        <f>VLOOKUP(C16,'[2]S0-12'!$C$3:$Z$492,7,FALSE)</f>
        <v>4</v>
      </c>
      <c r="K16" s="15">
        <f>VLOOKUP(C16,'[2]S0-12'!$C$3:$Z$492,8,FALSE)</f>
        <v>8</v>
      </c>
      <c r="L16" s="15">
        <f>VLOOKUP(C16,'[2]S0-12'!$C$3:$Z$492,9,FALSE)</f>
        <v>29</v>
      </c>
      <c r="M16" s="15">
        <f>VLOOKUP(C16,'[2]S0-12'!$C$3:$Z$492,10,FALSE)</f>
        <v>3.625</v>
      </c>
      <c r="N16" s="15">
        <f>VLOOKUP(C16,'[2]S0-12'!$C$3:$Z$492,11,FALSE)</f>
        <v>8</v>
      </c>
      <c r="O16" s="15">
        <f>VLOOKUP(C16,'[2]S0-12'!$C$3:$Z$492,12,FALSE)</f>
        <v>29</v>
      </c>
      <c r="P16" s="15">
        <f>VLOOKUP(C16,'[2]S0-12'!$C$3:$Z$492,13,FALSE)</f>
        <v>3.625</v>
      </c>
      <c r="Q16" s="15">
        <f>VLOOKUP(C16,'[2]S0-12'!$C$3:$Z$492,14,FALSE)</f>
        <v>4</v>
      </c>
      <c r="R16" s="15">
        <f>VLOOKUP(C16,'[2]S0-12'!$C$3:$Z$492,15,FALSE)</f>
        <v>7</v>
      </c>
      <c r="S16" s="15">
        <f>VLOOKUP(C16,'[2]S0-12'!$C$3:$Z$492,16,FALSE)</f>
        <v>1</v>
      </c>
      <c r="T16" s="15">
        <f>VLOOKUP(C16,'[2]S0-12'!$C$3:$Z$492,17,FALSE)</f>
        <v>8</v>
      </c>
      <c r="U16" s="15">
        <f>VLOOKUP(C16,'[2]S0-12'!$C$3:$Z$492,18,FALSE)</f>
        <v>29</v>
      </c>
      <c r="V16" s="15">
        <f>VLOOKUP(C16,'[2]S0-12'!$C$3:$Z$492,19,FALSE)</f>
        <v>3.625</v>
      </c>
      <c r="W16" s="15">
        <f>VLOOKUP(C16,'[2]S0-12'!$C$3:$Z$492,20,FALSE)</f>
        <v>12</v>
      </c>
      <c r="X16" s="15">
        <f>VLOOKUP(C16,'[2]S0-12'!$C$3:$Z$492,21,FALSE)</f>
        <v>49</v>
      </c>
      <c r="Y16" s="15">
        <f>VLOOKUP(C16,'[2]S0-12'!$C$3:$Z$492,22,FALSE)</f>
        <v>4.083333333333333</v>
      </c>
      <c r="Z16" s="15" t="s">
        <v>21</v>
      </c>
    </row>
    <row r="17" spans="1:26" x14ac:dyDescent="0.25">
      <c r="A17" s="12" t="s">
        <v>18</v>
      </c>
      <c r="B17" s="12" t="s">
        <v>34</v>
      </c>
      <c r="C17" s="13">
        <v>331</v>
      </c>
      <c r="D17" s="14" t="str">
        <f>VLOOKUP(C17,'[1]SO-04'!$C$2:$E$394,3,FALSE)</f>
        <v>I-1</v>
      </c>
      <c r="E17" s="15">
        <f>VLOOKUP(C17,'[2]S0-12'!$C$3:$Z$492,4,FALSE)</f>
        <v>6</v>
      </c>
      <c r="F17" s="15">
        <v>5</v>
      </c>
      <c r="G17" s="16">
        <v>6</v>
      </c>
      <c r="H17" s="17">
        <f t="shared" si="0"/>
        <v>1.2</v>
      </c>
      <c r="I17" s="15">
        <f>VLOOKUP(C17,'[2]S0-12'!$C$3:$Z$492,6,FALSE)</f>
        <v>1</v>
      </c>
      <c r="J17" s="15">
        <f>VLOOKUP(C17,'[2]S0-12'!$C$3:$Z$492,7,FALSE)</f>
        <v>1</v>
      </c>
      <c r="K17" s="15">
        <f>VLOOKUP(C17,'[2]S0-12'!$C$3:$Z$492,8,FALSE)</f>
        <v>2</v>
      </c>
      <c r="L17" s="15">
        <f>VLOOKUP(C17,'[2]S0-12'!$C$3:$Z$492,9,FALSE)</f>
        <v>7</v>
      </c>
      <c r="M17" s="15">
        <f>VLOOKUP(C17,'[2]S0-12'!$C$3:$Z$492,10,FALSE)</f>
        <v>3.5</v>
      </c>
      <c r="N17" s="15">
        <f>VLOOKUP(C17,'[2]S0-12'!$C$3:$Z$492,11,FALSE)</f>
        <v>2</v>
      </c>
      <c r="O17" s="15">
        <f>VLOOKUP(C17,'[2]S0-12'!$C$3:$Z$492,12,FALSE)</f>
        <v>5</v>
      </c>
      <c r="P17" s="15">
        <f>VLOOKUP(C17,'[2]S0-12'!$C$3:$Z$492,13,FALSE)</f>
        <v>2.5</v>
      </c>
      <c r="Q17" s="15">
        <f>VLOOKUP(C17,'[2]S0-12'!$C$3:$Z$492,14,FALSE)</f>
        <v>1</v>
      </c>
      <c r="R17" s="15">
        <f>VLOOKUP(C17,'[2]S0-12'!$C$3:$Z$492,15,FALSE)</f>
        <v>1</v>
      </c>
      <c r="S17" s="15">
        <f>VLOOKUP(C17,'[2]S0-12'!$C$3:$Z$492,16,FALSE)</f>
        <v>1</v>
      </c>
      <c r="T17" s="15">
        <f>VLOOKUP(C17,'[2]S0-12'!$C$3:$Z$492,17,FALSE)</f>
        <v>2</v>
      </c>
      <c r="U17" s="15">
        <f>VLOOKUP(C17,'[2]S0-12'!$C$3:$Z$492,18,FALSE)</f>
        <v>5</v>
      </c>
      <c r="V17" s="15">
        <f>VLOOKUP(C17,'[2]S0-12'!$C$3:$Z$492,19,FALSE)</f>
        <v>2.5</v>
      </c>
      <c r="W17" s="15">
        <f>VLOOKUP(C17,'[2]S0-12'!$C$3:$Z$492,20,FALSE)</f>
        <v>3</v>
      </c>
      <c r="X17" s="15">
        <f>VLOOKUP(C17,'[2]S0-12'!$C$3:$Z$492,21,FALSE)</f>
        <v>9</v>
      </c>
      <c r="Y17" s="15">
        <f>VLOOKUP(C17,'[2]S0-12'!$C$3:$Z$492,22,FALSE)</f>
        <v>3</v>
      </c>
      <c r="Z17" s="15" t="s">
        <v>21</v>
      </c>
    </row>
    <row r="18" spans="1:26" x14ac:dyDescent="0.25">
      <c r="A18" s="12" t="s">
        <v>18</v>
      </c>
      <c r="B18" s="12" t="s">
        <v>35</v>
      </c>
      <c r="C18" s="13">
        <v>332</v>
      </c>
      <c r="D18" s="14" t="str">
        <f>VLOOKUP(C18,'[1]SO-04'!$C$2:$E$394,3,FALSE)</f>
        <v>I-1</v>
      </c>
      <c r="E18" s="15">
        <f>VLOOKUP(C18,'[2]S0-12'!$C$3:$Z$492,4,FALSE)</f>
        <v>16</v>
      </c>
      <c r="F18" s="15">
        <v>17</v>
      </c>
      <c r="G18" s="16">
        <v>16</v>
      </c>
      <c r="H18" s="17">
        <f t="shared" si="0"/>
        <v>0.94117647058823528</v>
      </c>
      <c r="I18" s="15">
        <f>VLOOKUP(C18,'[2]S0-12'!$C$3:$Z$492,6,FALSE)</f>
        <v>1</v>
      </c>
      <c r="J18" s="15">
        <f>VLOOKUP(C18,'[2]S0-12'!$C$3:$Z$492,7,FALSE)</f>
        <v>2</v>
      </c>
      <c r="K18" s="15">
        <f>VLOOKUP(C18,'[2]S0-12'!$C$3:$Z$492,8,FALSE)</f>
        <v>4</v>
      </c>
      <c r="L18" s="15">
        <f>VLOOKUP(C18,'[2]S0-12'!$C$3:$Z$492,9,FALSE)</f>
        <v>8</v>
      </c>
      <c r="M18" s="15">
        <f>VLOOKUP(C18,'[2]S0-12'!$C$3:$Z$492,10,FALSE)</f>
        <v>2</v>
      </c>
      <c r="N18" s="15">
        <f>VLOOKUP(C18,'[2]S0-12'!$C$3:$Z$492,11,FALSE)</f>
        <v>4</v>
      </c>
      <c r="O18" s="15">
        <f>VLOOKUP(C18,'[2]S0-12'!$C$3:$Z$492,12,FALSE)</f>
        <v>8</v>
      </c>
      <c r="P18" s="15">
        <f>VLOOKUP(C18,'[2]S0-12'!$C$3:$Z$492,13,FALSE)</f>
        <v>2</v>
      </c>
      <c r="Q18" s="15">
        <f>VLOOKUP(C18,'[2]S0-12'!$C$3:$Z$492,14,FALSE)</f>
        <v>2</v>
      </c>
      <c r="R18" s="15">
        <f>VLOOKUP(C18,'[2]S0-12'!$C$3:$Z$492,15,FALSE)</f>
        <v>3</v>
      </c>
      <c r="S18" s="15">
        <f>VLOOKUP(C18,'[2]S0-12'!$C$3:$Z$492,16,FALSE)</f>
        <v>1</v>
      </c>
      <c r="T18" s="15">
        <f>VLOOKUP(C18,'[2]S0-12'!$C$3:$Z$492,17,FALSE)</f>
        <v>4</v>
      </c>
      <c r="U18" s="15">
        <f>VLOOKUP(C18,'[2]S0-12'!$C$3:$Z$492,18,FALSE)</f>
        <v>8</v>
      </c>
      <c r="V18" s="15">
        <f>VLOOKUP(C18,'[2]S0-12'!$C$3:$Z$492,19,FALSE)</f>
        <v>2</v>
      </c>
      <c r="W18" s="15">
        <f>VLOOKUP(C18,'[2]S0-12'!$C$3:$Z$492,20,FALSE)</f>
        <v>6</v>
      </c>
      <c r="X18" s="15">
        <f>VLOOKUP(C18,'[2]S0-12'!$C$3:$Z$492,21,FALSE)</f>
        <v>10</v>
      </c>
      <c r="Y18" s="15">
        <f>VLOOKUP(C18,'[2]S0-12'!$C$3:$Z$492,22,FALSE)</f>
        <v>1.6666666666666667</v>
      </c>
      <c r="Z18" s="15" t="s">
        <v>21</v>
      </c>
    </row>
    <row r="19" spans="1:26" x14ac:dyDescent="0.25">
      <c r="A19" s="12" t="s">
        <v>18</v>
      </c>
      <c r="B19" s="12" t="s">
        <v>36</v>
      </c>
      <c r="C19" s="13">
        <v>333</v>
      </c>
      <c r="D19" s="14" t="str">
        <f>VLOOKUP(C19,'[1]SO-04'!$C$2:$E$394,3,FALSE)</f>
        <v>I-1</v>
      </c>
      <c r="E19" s="15">
        <f>VLOOKUP(C19,'[2]S0-12'!$C$3:$Z$492,4,FALSE)</f>
        <v>3</v>
      </c>
      <c r="F19" s="15">
        <v>3</v>
      </c>
      <c r="G19" s="16">
        <v>3</v>
      </c>
      <c r="H19" s="17">
        <f t="shared" si="0"/>
        <v>1</v>
      </c>
      <c r="I19" s="15">
        <f>VLOOKUP(C19,'[2]S0-12'!$C$3:$Z$492,6,FALSE)</f>
        <v>1</v>
      </c>
      <c r="J19" s="15">
        <f>VLOOKUP(C19,'[2]S0-12'!$C$3:$Z$492,7,FALSE)</f>
        <v>1</v>
      </c>
      <c r="K19" s="15">
        <f>VLOOKUP(C19,'[2]S0-12'!$C$3:$Z$492,8,FALSE)</f>
        <v>2</v>
      </c>
      <c r="L19" s="15">
        <f>VLOOKUP(C19,'[2]S0-12'!$C$3:$Z$492,9,FALSE)</f>
        <v>6</v>
      </c>
      <c r="M19" s="15">
        <f>VLOOKUP(C19,'[2]S0-12'!$C$3:$Z$492,10,FALSE)</f>
        <v>3</v>
      </c>
      <c r="N19" s="15">
        <f>VLOOKUP(C19,'[2]S0-12'!$C$3:$Z$492,11,FALSE)</f>
        <v>2</v>
      </c>
      <c r="O19" s="15">
        <f>VLOOKUP(C19,'[2]S0-12'!$C$3:$Z$492,12,FALSE)</f>
        <v>6</v>
      </c>
      <c r="P19" s="15">
        <f>VLOOKUP(C19,'[2]S0-12'!$C$3:$Z$492,13,FALSE)</f>
        <v>3</v>
      </c>
      <c r="Q19" s="15">
        <f>VLOOKUP(C19,'[2]S0-12'!$C$3:$Z$492,14,FALSE)</f>
        <v>1</v>
      </c>
      <c r="R19" s="15">
        <f>VLOOKUP(C19,'[2]S0-12'!$C$3:$Z$492,15,FALSE)</f>
        <v>3</v>
      </c>
      <c r="S19" s="15">
        <f>VLOOKUP(C19,'[2]S0-12'!$C$3:$Z$492,16,FALSE)</f>
        <v>3</v>
      </c>
      <c r="T19" s="15">
        <f>VLOOKUP(C19,'[2]S0-12'!$C$3:$Z$492,17,FALSE)</f>
        <v>2</v>
      </c>
      <c r="U19" s="15">
        <f>VLOOKUP(C19,'[2]S0-12'!$C$3:$Z$492,18,FALSE)</f>
        <v>6</v>
      </c>
      <c r="V19" s="15">
        <f>VLOOKUP(C19,'[2]S0-12'!$C$3:$Z$492,19,FALSE)</f>
        <v>3</v>
      </c>
      <c r="W19" s="15">
        <f>VLOOKUP(C19,'[2]S0-12'!$C$3:$Z$492,20,FALSE)</f>
        <v>3</v>
      </c>
      <c r="X19" s="15">
        <f>VLOOKUP(C19,'[2]S0-12'!$C$3:$Z$492,21,FALSE)</f>
        <v>5</v>
      </c>
      <c r="Y19" s="15">
        <f>VLOOKUP(C19,'[2]S0-12'!$C$3:$Z$492,22,FALSE)</f>
        <v>1.6666666666666667</v>
      </c>
      <c r="Z19" s="15" t="s">
        <v>21</v>
      </c>
    </row>
    <row r="20" spans="1:26" x14ac:dyDescent="0.25">
      <c r="A20" s="12" t="s">
        <v>18</v>
      </c>
      <c r="B20" s="12" t="s">
        <v>37</v>
      </c>
      <c r="C20" s="13">
        <v>334</v>
      </c>
      <c r="D20" s="14" t="str">
        <f>VLOOKUP(C20,'[1]SO-04'!$C$2:$E$394,3,FALSE)</f>
        <v>I-1</v>
      </c>
      <c r="E20" s="15">
        <f>VLOOKUP(C20,'[2]S0-12'!$C$3:$Z$492,4,FALSE)</f>
        <v>10</v>
      </c>
      <c r="F20" s="15">
        <v>11</v>
      </c>
      <c r="G20" s="16">
        <v>10</v>
      </c>
      <c r="H20" s="17">
        <f t="shared" si="0"/>
        <v>0.90909090909090906</v>
      </c>
      <c r="I20" s="15">
        <f>VLOOKUP(C20,'[2]S0-12'!$C$3:$Z$492,6,FALSE)</f>
        <v>1</v>
      </c>
      <c r="J20" s="15">
        <f>VLOOKUP(C20,'[2]S0-12'!$C$3:$Z$492,7,FALSE)</f>
        <v>1</v>
      </c>
      <c r="K20" s="15">
        <f>VLOOKUP(C20,'[2]S0-12'!$C$3:$Z$492,8,FALSE)</f>
        <v>2</v>
      </c>
      <c r="L20" s="15">
        <f>VLOOKUP(C20,'[2]S0-12'!$C$3:$Z$492,9,FALSE)</f>
        <v>15</v>
      </c>
      <c r="M20" s="15">
        <f>VLOOKUP(C20,'[2]S0-12'!$C$3:$Z$492,10,FALSE)</f>
        <v>7.5</v>
      </c>
      <c r="N20" s="15">
        <f>VLOOKUP(C20,'[2]S0-12'!$C$3:$Z$492,11,FALSE)</f>
        <v>2</v>
      </c>
      <c r="O20" s="15">
        <f>VLOOKUP(C20,'[2]S0-12'!$C$3:$Z$492,12,FALSE)</f>
        <v>15</v>
      </c>
      <c r="P20" s="15">
        <f>VLOOKUP(C20,'[2]S0-12'!$C$3:$Z$492,13,FALSE)</f>
        <v>7.5</v>
      </c>
      <c r="Q20" s="15">
        <f>VLOOKUP(C20,'[2]S0-12'!$C$3:$Z$492,14,FALSE)</f>
        <v>1</v>
      </c>
      <c r="R20" s="15">
        <f>VLOOKUP(C20,'[2]S0-12'!$C$3:$Z$492,15,FALSE)</f>
        <v>2</v>
      </c>
      <c r="S20" s="15">
        <f>VLOOKUP(C20,'[2]S0-12'!$C$3:$Z$492,16,FALSE)</f>
        <v>2</v>
      </c>
      <c r="T20" s="15">
        <f>VLOOKUP(C20,'[2]S0-12'!$C$3:$Z$492,17,FALSE)</f>
        <v>2</v>
      </c>
      <c r="U20" s="15">
        <f>VLOOKUP(C20,'[2]S0-12'!$C$3:$Z$492,18,FALSE)</f>
        <v>15</v>
      </c>
      <c r="V20" s="15">
        <f>VLOOKUP(C20,'[2]S0-12'!$C$3:$Z$492,19,FALSE)</f>
        <v>7.5</v>
      </c>
      <c r="W20" s="15">
        <f>VLOOKUP(C20,'[2]S0-12'!$C$3:$Z$492,20,FALSE)</f>
        <v>3</v>
      </c>
      <c r="X20" s="15">
        <f>VLOOKUP(C20,'[2]S0-12'!$C$3:$Z$492,21,FALSE)</f>
        <v>26</v>
      </c>
      <c r="Y20" s="15">
        <f>VLOOKUP(C20,'[2]S0-12'!$C$3:$Z$492,22,FALSE)</f>
        <v>8.6666666666666661</v>
      </c>
      <c r="Z20" s="15" t="s">
        <v>21</v>
      </c>
    </row>
    <row r="21" spans="1:26" x14ac:dyDescent="0.25">
      <c r="A21" s="12" t="s">
        <v>18</v>
      </c>
      <c r="B21" s="12" t="s">
        <v>38</v>
      </c>
      <c r="C21" s="13">
        <v>335</v>
      </c>
      <c r="D21" s="14" t="str">
        <f>VLOOKUP(C21,'[1]SO-04'!$C$2:$E$394,3,FALSE)</f>
        <v>I-1</v>
      </c>
      <c r="E21" s="15">
        <f>VLOOKUP(C21,'[2]S0-12'!$C$3:$Z$492,4,FALSE)</f>
        <v>24</v>
      </c>
      <c r="F21" s="15">
        <v>24</v>
      </c>
      <c r="G21" s="16">
        <v>24</v>
      </c>
      <c r="H21" s="17">
        <f t="shared" si="0"/>
        <v>1</v>
      </c>
      <c r="I21" s="15">
        <f>VLOOKUP(C21,'[2]S0-12'!$C$3:$Z$492,6,FALSE)</f>
        <v>1</v>
      </c>
      <c r="J21" s="15">
        <f>VLOOKUP(C21,'[2]S0-12'!$C$3:$Z$492,7,FALSE)</f>
        <v>1</v>
      </c>
      <c r="K21" s="15">
        <f>VLOOKUP(C21,'[2]S0-12'!$C$3:$Z$492,8,FALSE)</f>
        <v>2</v>
      </c>
      <c r="L21" s="15">
        <f>VLOOKUP(C21,'[2]S0-12'!$C$3:$Z$492,9,FALSE)</f>
        <v>12</v>
      </c>
      <c r="M21" s="15">
        <f>VLOOKUP(C21,'[2]S0-12'!$C$3:$Z$492,10,FALSE)</f>
        <v>6</v>
      </c>
      <c r="N21" s="15">
        <f>VLOOKUP(C21,'[2]S0-12'!$C$3:$Z$492,11,FALSE)</f>
        <v>2</v>
      </c>
      <c r="O21" s="15">
        <f>VLOOKUP(C21,'[2]S0-12'!$C$3:$Z$492,12,FALSE)</f>
        <v>12</v>
      </c>
      <c r="P21" s="15">
        <f>VLOOKUP(C21,'[2]S0-12'!$C$3:$Z$492,13,FALSE)</f>
        <v>6</v>
      </c>
      <c r="Q21" s="15">
        <f>VLOOKUP(C21,'[2]S0-12'!$C$3:$Z$492,14,FALSE)</f>
        <v>1</v>
      </c>
      <c r="R21" s="15">
        <f>VLOOKUP(C21,'[2]S0-12'!$C$3:$Z$492,15,FALSE)</f>
        <v>2</v>
      </c>
      <c r="S21" s="15">
        <f>VLOOKUP(C21,'[2]S0-12'!$C$3:$Z$492,16,FALSE)</f>
        <v>2</v>
      </c>
      <c r="T21" s="15">
        <f>VLOOKUP(C21,'[2]S0-12'!$C$3:$Z$492,17,FALSE)</f>
        <v>2</v>
      </c>
      <c r="U21" s="15">
        <f>VLOOKUP(C21,'[2]S0-12'!$C$3:$Z$492,18,FALSE)</f>
        <v>12</v>
      </c>
      <c r="V21" s="15">
        <f>VLOOKUP(C21,'[2]S0-12'!$C$3:$Z$492,19,FALSE)</f>
        <v>6</v>
      </c>
      <c r="W21" s="15">
        <f>VLOOKUP(C21,'[2]S0-12'!$C$3:$Z$492,20,FALSE)</f>
        <v>3</v>
      </c>
      <c r="X21" s="15">
        <f>VLOOKUP(C21,'[2]S0-12'!$C$3:$Z$492,21,FALSE)</f>
        <v>18</v>
      </c>
      <c r="Y21" s="15">
        <f>VLOOKUP(C21,'[2]S0-12'!$C$3:$Z$492,22,FALSE)</f>
        <v>6</v>
      </c>
      <c r="Z21" s="15" t="s">
        <v>21</v>
      </c>
    </row>
    <row r="22" spans="1:26" x14ac:dyDescent="0.25">
      <c r="A22" s="12" t="s">
        <v>18</v>
      </c>
      <c r="B22" s="12" t="s">
        <v>39</v>
      </c>
      <c r="C22" s="13">
        <v>6737</v>
      </c>
      <c r="D22" s="14" t="str">
        <f>VLOOKUP(C22,'[1]SO-04'!$C$2:$E$394,3,FALSE)</f>
        <v>I-1</v>
      </c>
      <c r="E22" s="15">
        <f>VLOOKUP(C22,'[2]S0-12'!$C$3:$Z$492,4,FALSE)</f>
        <v>10</v>
      </c>
      <c r="F22" s="15">
        <v>8</v>
      </c>
      <c r="G22" s="16">
        <v>10</v>
      </c>
      <c r="H22" s="17">
        <f t="shared" si="0"/>
        <v>1.25</v>
      </c>
      <c r="I22" s="15">
        <f>VLOOKUP(C22,'[2]S0-12'!$C$3:$Z$492,6,FALSE)</f>
        <v>1</v>
      </c>
      <c r="J22" s="15">
        <f>VLOOKUP(C22,'[2]S0-12'!$C$3:$Z$492,7,FALSE)</f>
        <v>1</v>
      </c>
      <c r="K22" s="15">
        <f>VLOOKUP(C22,'[2]S0-12'!$C$3:$Z$492,8,FALSE)</f>
        <v>2</v>
      </c>
      <c r="L22" s="15">
        <f>VLOOKUP(C22,'[2]S0-12'!$C$3:$Z$492,9,FALSE)</f>
        <v>16</v>
      </c>
      <c r="M22" s="15">
        <f>VLOOKUP(C22,'[2]S0-12'!$C$3:$Z$492,10,FALSE)</f>
        <v>8</v>
      </c>
      <c r="N22" s="15">
        <f>VLOOKUP(C22,'[2]S0-12'!$C$3:$Z$492,11,FALSE)</f>
        <v>2</v>
      </c>
      <c r="O22" s="15">
        <f>VLOOKUP(C22,'[2]S0-12'!$C$3:$Z$492,12,FALSE)</f>
        <v>16</v>
      </c>
      <c r="P22" s="15">
        <f>VLOOKUP(C22,'[2]S0-12'!$C$3:$Z$492,13,FALSE)</f>
        <v>8</v>
      </c>
      <c r="Q22" s="15">
        <f>VLOOKUP(C22,'[2]S0-12'!$C$3:$Z$492,14,FALSE)</f>
        <v>1</v>
      </c>
      <c r="R22" s="15">
        <f>VLOOKUP(C22,'[2]S0-12'!$C$3:$Z$492,15,FALSE)</f>
        <v>2</v>
      </c>
      <c r="S22" s="15">
        <f>VLOOKUP(C22,'[2]S0-12'!$C$3:$Z$492,16,FALSE)</f>
        <v>2</v>
      </c>
      <c r="T22" s="15">
        <f>VLOOKUP(C22,'[2]S0-12'!$C$3:$Z$492,17,FALSE)</f>
        <v>2</v>
      </c>
      <c r="U22" s="15">
        <f>VLOOKUP(C22,'[2]S0-12'!$C$3:$Z$492,18,FALSE)</f>
        <v>16</v>
      </c>
      <c r="V22" s="15">
        <f>VLOOKUP(C22,'[2]S0-12'!$C$3:$Z$492,19,FALSE)</f>
        <v>8</v>
      </c>
      <c r="W22" s="15">
        <f>VLOOKUP(C22,'[2]S0-12'!$C$3:$Z$492,20,FALSE)</f>
        <v>3</v>
      </c>
      <c r="X22" s="15">
        <f>VLOOKUP(C22,'[2]S0-12'!$C$3:$Z$492,21,FALSE)</f>
        <v>15</v>
      </c>
      <c r="Y22" s="15">
        <f>VLOOKUP(C22,'[2]S0-12'!$C$3:$Z$492,22,FALSE)</f>
        <v>5</v>
      </c>
      <c r="Z22" s="15" t="s">
        <v>21</v>
      </c>
    </row>
    <row r="23" spans="1:26" x14ac:dyDescent="0.25">
      <c r="A23" s="12" t="s">
        <v>18</v>
      </c>
      <c r="B23" s="12" t="s">
        <v>40</v>
      </c>
      <c r="C23" s="13">
        <v>7319</v>
      </c>
      <c r="D23" s="14" t="str">
        <f>VLOOKUP(C23,'[1]SO-04'!$C$2:$E$394,3,FALSE)</f>
        <v>I-1</v>
      </c>
      <c r="E23" s="15">
        <f>VLOOKUP(C23,'[2]S0-12'!$C$3:$Z$492,4,FALSE)</f>
        <v>5</v>
      </c>
      <c r="F23" s="15">
        <v>5</v>
      </c>
      <c r="G23" s="16">
        <v>5</v>
      </c>
      <c r="H23" s="17">
        <f t="shared" si="0"/>
        <v>1</v>
      </c>
      <c r="I23" s="15">
        <f>VLOOKUP(C23,'[2]S0-12'!$C$3:$Z$492,6,FALSE)</f>
        <v>1</v>
      </c>
      <c r="J23" s="15">
        <f>VLOOKUP(C23,'[2]S0-12'!$C$3:$Z$492,7,FALSE)</f>
        <v>1</v>
      </c>
      <c r="K23" s="15">
        <f>VLOOKUP(C23,'[2]S0-12'!$C$3:$Z$492,8,FALSE)</f>
        <v>2</v>
      </c>
      <c r="L23" s="15">
        <f>VLOOKUP(C23,'[2]S0-12'!$C$3:$Z$492,9,FALSE)</f>
        <v>17</v>
      </c>
      <c r="M23" s="15">
        <f>VLOOKUP(C23,'[2]S0-12'!$C$3:$Z$492,10,FALSE)</f>
        <v>8.5</v>
      </c>
      <c r="N23" s="15">
        <f>VLOOKUP(C23,'[2]S0-12'!$C$3:$Z$492,11,FALSE)</f>
        <v>2</v>
      </c>
      <c r="O23" s="15">
        <f>VLOOKUP(C23,'[2]S0-12'!$C$3:$Z$492,12,FALSE)</f>
        <v>11</v>
      </c>
      <c r="P23" s="15">
        <f>VLOOKUP(C23,'[2]S0-12'!$C$3:$Z$492,13,FALSE)</f>
        <v>5.5</v>
      </c>
      <c r="Q23" s="15">
        <f>VLOOKUP(C23,'[2]S0-12'!$C$3:$Z$492,14,FALSE)</f>
        <v>1</v>
      </c>
      <c r="R23" s="15">
        <f>VLOOKUP(C23,'[2]S0-12'!$C$3:$Z$492,15,FALSE)</f>
        <v>6</v>
      </c>
      <c r="S23" s="15">
        <f>VLOOKUP(C23,'[2]S0-12'!$C$3:$Z$492,16,FALSE)</f>
        <v>6</v>
      </c>
      <c r="T23" s="15">
        <f>VLOOKUP(C23,'[2]S0-12'!$C$3:$Z$492,17,FALSE)</f>
        <v>2</v>
      </c>
      <c r="U23" s="15">
        <f>VLOOKUP(C23,'[2]S0-12'!$C$3:$Z$492,18,FALSE)</f>
        <v>11</v>
      </c>
      <c r="V23" s="15">
        <f>VLOOKUP(C23,'[2]S0-12'!$C$3:$Z$492,19,FALSE)</f>
        <v>5.5</v>
      </c>
      <c r="W23" s="15">
        <f>VLOOKUP(C23,'[2]S0-12'!$C$3:$Z$492,20,FALSE)</f>
        <v>3</v>
      </c>
      <c r="X23" s="15">
        <f>VLOOKUP(C23,'[2]S0-12'!$C$3:$Z$492,21,FALSE)</f>
        <v>14</v>
      </c>
      <c r="Y23" s="15">
        <f>VLOOKUP(C23,'[2]S0-12'!$C$3:$Z$492,22,FALSE)</f>
        <v>4.666666666666667</v>
      </c>
      <c r="Z23" s="15" t="s">
        <v>21</v>
      </c>
    </row>
    <row r="24" spans="1:26" x14ac:dyDescent="0.25">
      <c r="A24" s="12" t="s">
        <v>18</v>
      </c>
      <c r="B24" s="12" t="s">
        <v>41</v>
      </c>
      <c r="C24" s="13">
        <v>7362</v>
      </c>
      <c r="D24" s="14" t="str">
        <f>VLOOKUP(C24,'[1]SO-04'!$C$2:$E$394,3,FALSE)</f>
        <v>I-1</v>
      </c>
      <c r="E24" s="15">
        <f>VLOOKUP(C24,'[2]S0-12'!$C$3:$Z$492,4,FALSE)</f>
        <v>8</v>
      </c>
      <c r="F24" s="15">
        <v>8</v>
      </c>
      <c r="G24" s="16">
        <v>8</v>
      </c>
      <c r="H24" s="17">
        <f t="shared" si="0"/>
        <v>1</v>
      </c>
      <c r="I24" s="15">
        <f>VLOOKUP(C24,'[2]S0-12'!$C$3:$Z$492,6,FALSE)</f>
        <v>1</v>
      </c>
      <c r="J24" s="15">
        <f>VLOOKUP(C24,'[2]S0-12'!$C$3:$Z$492,7,FALSE)</f>
        <v>1</v>
      </c>
      <c r="K24" s="15">
        <f>VLOOKUP(C24,'[2]S0-12'!$C$3:$Z$492,8,FALSE)</f>
        <v>2</v>
      </c>
      <c r="L24" s="15">
        <f>VLOOKUP(C24,'[2]S0-12'!$C$3:$Z$492,9,FALSE)</f>
        <v>4</v>
      </c>
      <c r="M24" s="15">
        <f>VLOOKUP(C24,'[2]S0-12'!$C$3:$Z$492,10,FALSE)</f>
        <v>2</v>
      </c>
      <c r="N24" s="15">
        <f>VLOOKUP(C24,'[2]S0-12'!$C$3:$Z$492,11,FALSE)</f>
        <v>2</v>
      </c>
      <c r="O24" s="15">
        <f>VLOOKUP(C24,'[2]S0-12'!$C$3:$Z$492,12,FALSE)</f>
        <v>4</v>
      </c>
      <c r="P24" s="15">
        <f>VLOOKUP(C24,'[2]S0-12'!$C$3:$Z$492,13,FALSE)</f>
        <v>2</v>
      </c>
      <c r="Q24" s="15">
        <f>VLOOKUP(C24,'[2]S0-12'!$C$3:$Z$492,14,FALSE)</f>
        <v>1</v>
      </c>
      <c r="R24" s="15">
        <f>VLOOKUP(C24,'[2]S0-12'!$C$3:$Z$492,15,FALSE)</f>
        <v>4</v>
      </c>
      <c r="S24" s="15">
        <f>VLOOKUP(C24,'[2]S0-12'!$C$3:$Z$492,16,FALSE)</f>
        <v>4</v>
      </c>
      <c r="T24" s="15">
        <f>VLOOKUP(C24,'[2]S0-12'!$C$3:$Z$492,17,FALSE)</f>
        <v>2</v>
      </c>
      <c r="U24" s="15">
        <f>VLOOKUP(C24,'[2]S0-12'!$C$3:$Z$492,18,FALSE)</f>
        <v>4</v>
      </c>
      <c r="V24" s="15">
        <f>VLOOKUP(C24,'[2]S0-12'!$C$3:$Z$492,19,FALSE)</f>
        <v>2</v>
      </c>
      <c r="W24" s="15">
        <f>VLOOKUP(C24,'[2]S0-12'!$C$3:$Z$492,20,FALSE)</f>
        <v>3</v>
      </c>
      <c r="X24" s="15">
        <f>VLOOKUP(C24,'[2]S0-12'!$C$3:$Z$492,21,FALSE)</f>
        <v>9</v>
      </c>
      <c r="Y24" s="15">
        <f>VLOOKUP(C24,'[2]S0-12'!$C$3:$Z$492,22,FALSE)</f>
        <v>3</v>
      </c>
      <c r="Z24" s="15" t="s">
        <v>21</v>
      </c>
    </row>
    <row r="25" spans="1:26" x14ac:dyDescent="0.25">
      <c r="A25" s="12" t="s">
        <v>18</v>
      </c>
      <c r="B25" s="12" t="s">
        <v>42</v>
      </c>
      <c r="C25" s="13">
        <v>14384</v>
      </c>
      <c r="D25" s="14" t="str">
        <f>VLOOKUP(C25,'[1]SO-04'!$C$2:$E$394,3,FALSE)</f>
        <v>I-1</v>
      </c>
      <c r="E25" s="15">
        <f>VLOOKUP(C25,'[2]S0-12'!$C$3:$Z$492,4,FALSE)</f>
        <v>27</v>
      </c>
      <c r="F25" s="15">
        <v>26</v>
      </c>
      <c r="G25" s="16">
        <v>27</v>
      </c>
      <c r="H25" s="17">
        <f t="shared" si="0"/>
        <v>1.0384615384615385</v>
      </c>
      <c r="I25" s="15">
        <f>VLOOKUP(C25,'[2]S0-12'!$C$3:$Z$492,6,FALSE)</f>
        <v>1</v>
      </c>
      <c r="J25" s="15">
        <f>VLOOKUP(C25,'[2]S0-12'!$C$3:$Z$492,7,FALSE)</f>
        <v>3</v>
      </c>
      <c r="K25" s="15">
        <f>VLOOKUP(C25,'[2]S0-12'!$C$3:$Z$492,8,FALSE)</f>
        <v>6</v>
      </c>
      <c r="L25" s="15">
        <f>VLOOKUP(C25,'[2]S0-12'!$C$3:$Z$492,9,FALSE)</f>
        <v>13</v>
      </c>
      <c r="M25" s="15">
        <f>VLOOKUP(C25,'[2]S0-12'!$C$3:$Z$492,10,FALSE)</f>
        <v>2.1666666666666665</v>
      </c>
      <c r="N25" s="15">
        <f>VLOOKUP(C25,'[2]S0-12'!$C$3:$Z$492,11,FALSE)</f>
        <v>6</v>
      </c>
      <c r="O25" s="15">
        <f>VLOOKUP(C25,'[2]S0-12'!$C$3:$Z$492,12,FALSE)</f>
        <v>17</v>
      </c>
      <c r="P25" s="15">
        <f>VLOOKUP(C25,'[2]S0-12'!$C$3:$Z$492,13,FALSE)</f>
        <v>2.8333333333333335</v>
      </c>
      <c r="Q25" s="15">
        <f>VLOOKUP(C25,'[2]S0-12'!$C$3:$Z$492,14,FALSE)</f>
        <v>3</v>
      </c>
      <c r="R25" s="15">
        <f>VLOOKUP(C25,'[2]S0-12'!$C$3:$Z$492,15,FALSE)</f>
        <v>2</v>
      </c>
      <c r="S25" s="15">
        <f>VLOOKUP(C25,'[2]S0-12'!$C$3:$Z$492,16,FALSE)</f>
        <v>1</v>
      </c>
      <c r="T25" s="15">
        <f>VLOOKUP(C25,'[2]S0-12'!$C$3:$Z$492,17,FALSE)</f>
        <v>6</v>
      </c>
      <c r="U25" s="15">
        <f>VLOOKUP(C25,'[2]S0-12'!$C$3:$Z$492,18,FALSE)</f>
        <v>17</v>
      </c>
      <c r="V25" s="15">
        <f>VLOOKUP(C25,'[2]S0-12'!$C$3:$Z$492,19,FALSE)</f>
        <v>2.8333333333333335</v>
      </c>
      <c r="W25" s="15">
        <f>VLOOKUP(C25,'[2]S0-12'!$C$3:$Z$492,20,FALSE)</f>
        <v>9</v>
      </c>
      <c r="X25" s="15">
        <f>VLOOKUP(C25,'[2]S0-12'!$C$3:$Z$492,21,FALSE)</f>
        <v>22</v>
      </c>
      <c r="Y25" s="15">
        <f>VLOOKUP(C25,'[2]S0-12'!$C$3:$Z$492,22,FALSE)</f>
        <v>2.4444444444444446</v>
      </c>
      <c r="Z25" s="15" t="s">
        <v>21</v>
      </c>
    </row>
    <row r="26" spans="1:26" x14ac:dyDescent="0.25">
      <c r="A26" s="12" t="s">
        <v>18</v>
      </c>
      <c r="B26" s="12" t="s">
        <v>43</v>
      </c>
      <c r="C26" s="13">
        <v>14385</v>
      </c>
      <c r="D26" s="14" t="str">
        <f>VLOOKUP(C26,'[1]SO-04'!$C$2:$E$394,3,FALSE)</f>
        <v>I-1</v>
      </c>
      <c r="E26" s="15">
        <f>VLOOKUP(C26,'[2]S0-12'!$C$3:$Z$492,4,FALSE)</f>
        <v>7</v>
      </c>
      <c r="F26" s="15">
        <v>7</v>
      </c>
      <c r="G26" s="16">
        <v>7</v>
      </c>
      <c r="H26" s="17">
        <f t="shared" si="0"/>
        <v>1</v>
      </c>
      <c r="I26" s="15">
        <f>VLOOKUP(C26,'[2]S0-12'!$C$3:$Z$492,6,FALSE)</f>
        <v>1</v>
      </c>
      <c r="J26" s="15">
        <f>VLOOKUP(C26,'[2]S0-12'!$C$3:$Z$492,7,FALSE)</f>
        <v>1</v>
      </c>
      <c r="K26" s="15">
        <f>VLOOKUP(C26,'[2]S0-12'!$C$3:$Z$492,8,FALSE)</f>
        <v>2</v>
      </c>
      <c r="L26" s="15">
        <f>VLOOKUP(C26,'[2]S0-12'!$C$3:$Z$492,9,FALSE)</f>
        <v>12</v>
      </c>
      <c r="M26" s="15">
        <f>VLOOKUP(C26,'[2]S0-12'!$C$3:$Z$492,10,FALSE)</f>
        <v>6</v>
      </c>
      <c r="N26" s="15">
        <f>VLOOKUP(C26,'[2]S0-12'!$C$3:$Z$492,11,FALSE)</f>
        <v>2</v>
      </c>
      <c r="O26" s="15">
        <f>VLOOKUP(C26,'[2]S0-12'!$C$3:$Z$492,12,FALSE)</f>
        <v>5</v>
      </c>
      <c r="P26" s="15">
        <f>VLOOKUP(C26,'[2]S0-12'!$C$3:$Z$492,13,FALSE)</f>
        <v>2.5</v>
      </c>
      <c r="Q26" s="15">
        <f>VLOOKUP(C26,'[2]S0-12'!$C$3:$Z$492,14,FALSE)</f>
        <v>1</v>
      </c>
      <c r="R26" s="15">
        <f>VLOOKUP(C26,'[2]S0-12'!$C$3:$Z$492,15,FALSE)</f>
        <v>1</v>
      </c>
      <c r="S26" s="15">
        <f>VLOOKUP(C26,'[2]S0-12'!$C$3:$Z$492,16,FALSE)</f>
        <v>1</v>
      </c>
      <c r="T26" s="15">
        <f>VLOOKUP(C26,'[2]S0-12'!$C$3:$Z$492,17,FALSE)</f>
        <v>2</v>
      </c>
      <c r="U26" s="15">
        <f>VLOOKUP(C26,'[2]S0-12'!$C$3:$Z$492,18,FALSE)</f>
        <v>5</v>
      </c>
      <c r="V26" s="15">
        <f>VLOOKUP(C26,'[2]S0-12'!$C$3:$Z$492,19,FALSE)</f>
        <v>2.5</v>
      </c>
      <c r="W26" s="15">
        <f>VLOOKUP(C26,'[2]S0-12'!$C$3:$Z$492,20,FALSE)</f>
        <v>3</v>
      </c>
      <c r="X26" s="15">
        <f>VLOOKUP(C26,'[2]S0-12'!$C$3:$Z$492,21,FALSE)</f>
        <v>9</v>
      </c>
      <c r="Y26" s="15">
        <f>VLOOKUP(C26,'[2]S0-12'!$C$3:$Z$492,22,FALSE)</f>
        <v>3</v>
      </c>
      <c r="Z26" s="15" t="s">
        <v>21</v>
      </c>
    </row>
    <row r="27" spans="1:26" x14ac:dyDescent="0.25">
      <c r="A27" s="12" t="s">
        <v>44</v>
      </c>
      <c r="B27" s="12" t="s">
        <v>45</v>
      </c>
      <c r="C27" s="13">
        <v>434</v>
      </c>
      <c r="D27" s="14" t="str">
        <f>VLOOKUP(C27,'[1]SO-04'!$C$2:$E$394,3,FALSE)</f>
        <v>I-4</v>
      </c>
      <c r="E27" s="15">
        <f>VLOOKUP(C27,'[2]S0-12'!$C$3:$Z$492,4,FALSE)</f>
        <v>195</v>
      </c>
      <c r="F27" s="15">
        <v>186</v>
      </c>
      <c r="G27" s="16">
        <v>190</v>
      </c>
      <c r="H27" s="17">
        <f t="shared" si="0"/>
        <v>1.021505376344086</v>
      </c>
      <c r="I27" s="15">
        <f>VLOOKUP(C27,'[2]S0-12'!$C$3:$Z$492,6,FALSE)</f>
        <v>1</v>
      </c>
      <c r="J27" s="15">
        <f>VLOOKUP(C27,'[2]S0-12'!$C$3:$Z$492,7,FALSE)</f>
        <v>17</v>
      </c>
      <c r="K27" s="15">
        <f>VLOOKUP(C27,'[2]S0-12'!$C$3:$Z$492,8,FALSE)</f>
        <v>34</v>
      </c>
      <c r="L27" s="15">
        <f>VLOOKUP(C27,'[2]S0-12'!$C$3:$Z$492,9,FALSE)</f>
        <v>268</v>
      </c>
      <c r="M27" s="15">
        <f>VLOOKUP(C27,'[2]S0-12'!$C$3:$Z$492,10,FALSE)</f>
        <v>7.882352941176471</v>
      </c>
      <c r="N27" s="15">
        <f>VLOOKUP(C27,'[2]S0-12'!$C$3:$Z$492,11,FALSE)</f>
        <v>34</v>
      </c>
      <c r="O27" s="15">
        <f>VLOOKUP(C27,'[2]S0-12'!$C$3:$Z$492,12,FALSE)</f>
        <v>160</v>
      </c>
      <c r="P27" s="15">
        <f>VLOOKUP(C27,'[2]S0-12'!$C$3:$Z$492,13,FALSE)</f>
        <v>4.7058823529411766</v>
      </c>
      <c r="Q27" s="15">
        <f>VLOOKUP(C27,'[2]S0-12'!$C$3:$Z$492,14,FALSE)</f>
        <v>17</v>
      </c>
      <c r="R27" s="15">
        <f>VLOOKUP(C27,'[2]S0-12'!$C$3:$Z$492,15,FALSE)</f>
        <v>20</v>
      </c>
      <c r="S27" s="15">
        <f>VLOOKUP(C27,'[2]S0-12'!$C$3:$Z$492,16,FALSE)</f>
        <v>1</v>
      </c>
      <c r="T27" s="15">
        <f>VLOOKUP(C27,'[2]S0-12'!$C$3:$Z$492,17,FALSE)</f>
        <v>34</v>
      </c>
      <c r="U27" s="15">
        <f>VLOOKUP(C27,'[2]S0-12'!$C$3:$Z$492,18,FALSE)</f>
        <v>160</v>
      </c>
      <c r="V27" s="15">
        <f>VLOOKUP(C27,'[2]S0-12'!$C$3:$Z$492,19,FALSE)</f>
        <v>4.7058823529411766</v>
      </c>
      <c r="W27" s="15">
        <f>VLOOKUP(C27,'[2]S0-12'!$C$3:$Z$492,20,FALSE)</f>
        <v>51</v>
      </c>
      <c r="X27" s="15">
        <f>VLOOKUP(C27,'[2]S0-12'!$C$3:$Z$492,21,FALSE)</f>
        <v>292</v>
      </c>
      <c r="Y27" s="15">
        <f>VLOOKUP(C27,'[2]S0-12'!$C$3:$Z$492,22,FALSE)</f>
        <v>5.7254901960784315</v>
      </c>
      <c r="Z27" s="15" t="s">
        <v>21</v>
      </c>
    </row>
    <row r="28" spans="1:26" x14ac:dyDescent="0.25">
      <c r="A28" s="12" t="s">
        <v>44</v>
      </c>
      <c r="B28" s="12" t="s">
        <v>46</v>
      </c>
      <c r="C28" s="13">
        <v>435</v>
      </c>
      <c r="D28" s="14" t="str">
        <f>VLOOKUP(C28,'[1]SO-04'!$C$2:$E$394,3,FALSE)</f>
        <v>I-2</v>
      </c>
      <c r="E28" s="15">
        <f>VLOOKUP(C28,'[2]S0-12'!$C$3:$Z$492,4,FALSE)</f>
        <v>28</v>
      </c>
      <c r="F28" s="15">
        <v>29</v>
      </c>
      <c r="G28" s="16">
        <v>28</v>
      </c>
      <c r="H28" s="17">
        <f t="shared" si="0"/>
        <v>0.96551724137931039</v>
      </c>
      <c r="I28" s="15">
        <f>VLOOKUP(C28,'[2]S0-12'!$C$3:$Z$492,6,FALSE)</f>
        <v>1</v>
      </c>
      <c r="J28" s="15">
        <f>VLOOKUP(C28,'[2]S0-12'!$C$3:$Z$492,7,FALSE)</f>
        <v>3</v>
      </c>
      <c r="K28" s="15">
        <f>VLOOKUP(C28,'[2]S0-12'!$C$3:$Z$492,8,FALSE)</f>
        <v>6</v>
      </c>
      <c r="L28" s="15">
        <f>VLOOKUP(C28,'[2]S0-12'!$C$3:$Z$492,9,FALSE)</f>
        <v>19</v>
      </c>
      <c r="M28" s="15">
        <f>VLOOKUP(C28,'[2]S0-12'!$C$3:$Z$492,10,FALSE)</f>
        <v>3.1666666666666665</v>
      </c>
      <c r="N28" s="15">
        <f>VLOOKUP(C28,'[2]S0-12'!$C$3:$Z$492,11,FALSE)</f>
        <v>6</v>
      </c>
      <c r="O28" s="15">
        <f>VLOOKUP(C28,'[2]S0-12'!$C$3:$Z$492,12,FALSE)</f>
        <v>10</v>
      </c>
      <c r="P28" s="15">
        <f>VLOOKUP(C28,'[2]S0-12'!$C$3:$Z$492,13,FALSE)</f>
        <v>1.6666666666666667</v>
      </c>
      <c r="Q28" s="15">
        <f>VLOOKUP(C28,'[2]S0-12'!$C$3:$Z$492,14,FALSE)</f>
        <v>3</v>
      </c>
      <c r="R28" s="15">
        <f>VLOOKUP(C28,'[2]S0-12'!$C$3:$Z$492,15,FALSE)</f>
        <v>1</v>
      </c>
      <c r="S28" s="15">
        <f>VLOOKUP(C28,'[2]S0-12'!$C$3:$Z$492,16,FALSE)</f>
        <v>1</v>
      </c>
      <c r="T28" s="15">
        <f>VLOOKUP(C28,'[2]S0-12'!$C$3:$Z$492,17,FALSE)</f>
        <v>6</v>
      </c>
      <c r="U28" s="15">
        <f>VLOOKUP(C28,'[2]S0-12'!$C$3:$Z$492,18,FALSE)</f>
        <v>10</v>
      </c>
      <c r="V28" s="15">
        <f>VLOOKUP(C28,'[2]S0-12'!$C$3:$Z$492,19,FALSE)</f>
        <v>1.6666666666666667</v>
      </c>
      <c r="W28" s="15">
        <f>VLOOKUP(C28,'[2]S0-12'!$C$3:$Z$492,20,FALSE)</f>
        <v>9</v>
      </c>
      <c r="X28" s="15">
        <f>VLOOKUP(C28,'[2]S0-12'!$C$3:$Z$492,21,FALSE)</f>
        <v>13</v>
      </c>
      <c r="Y28" s="15">
        <f>VLOOKUP(C28,'[2]S0-12'!$C$3:$Z$492,22,FALSE)</f>
        <v>1.4444444444444444</v>
      </c>
      <c r="Z28" s="15" t="s">
        <v>21</v>
      </c>
    </row>
    <row r="29" spans="1:26" x14ac:dyDescent="0.25">
      <c r="A29" s="12" t="s">
        <v>44</v>
      </c>
      <c r="B29" s="12" t="s">
        <v>47</v>
      </c>
      <c r="C29" s="13">
        <v>436</v>
      </c>
      <c r="D29" s="14" t="str">
        <f>VLOOKUP(C29,'[1]SO-04'!$C$2:$E$394,3,FALSE)</f>
        <v>I-2</v>
      </c>
      <c r="E29" s="15">
        <f>VLOOKUP(C29,'[2]S0-12'!$C$3:$Z$492,4,FALSE)</f>
        <v>23</v>
      </c>
      <c r="F29" s="15">
        <v>23</v>
      </c>
      <c r="G29" s="16">
        <v>23</v>
      </c>
      <c r="H29" s="17">
        <f t="shared" si="0"/>
        <v>1</v>
      </c>
      <c r="I29" s="15">
        <f>VLOOKUP(C29,'[2]S0-12'!$C$3:$Z$492,6,FALSE)</f>
        <v>1</v>
      </c>
      <c r="J29" s="15">
        <f>VLOOKUP(C29,'[2]S0-12'!$C$3:$Z$492,7,FALSE)</f>
        <v>2</v>
      </c>
      <c r="K29" s="15">
        <f>VLOOKUP(C29,'[2]S0-12'!$C$3:$Z$492,8,FALSE)</f>
        <v>4</v>
      </c>
      <c r="L29" s="15">
        <f>VLOOKUP(C29,'[2]S0-12'!$C$3:$Z$492,9,FALSE)</f>
        <v>27</v>
      </c>
      <c r="M29" s="15">
        <f>VLOOKUP(C29,'[2]S0-12'!$C$3:$Z$492,10,FALSE)</f>
        <v>6.75</v>
      </c>
      <c r="N29" s="15">
        <f>VLOOKUP(C29,'[2]S0-12'!$C$3:$Z$492,11,FALSE)</f>
        <v>4</v>
      </c>
      <c r="O29" s="15">
        <f>VLOOKUP(C29,'[2]S0-12'!$C$3:$Z$492,12,FALSE)</f>
        <v>10</v>
      </c>
      <c r="P29" s="15">
        <f>VLOOKUP(C29,'[2]S0-12'!$C$3:$Z$492,13,FALSE)</f>
        <v>2.5</v>
      </c>
      <c r="Q29" s="15">
        <f>VLOOKUP(C29,'[2]S0-12'!$C$3:$Z$492,14,FALSE)</f>
        <v>2</v>
      </c>
      <c r="R29" s="15">
        <f>VLOOKUP(C29,'[2]S0-12'!$C$3:$Z$492,15,FALSE)</f>
        <v>1</v>
      </c>
      <c r="S29" s="15">
        <f>VLOOKUP(C29,'[2]S0-12'!$C$3:$Z$492,16,FALSE)</f>
        <v>1</v>
      </c>
      <c r="T29" s="15">
        <f>VLOOKUP(C29,'[2]S0-12'!$C$3:$Z$492,17,FALSE)</f>
        <v>4</v>
      </c>
      <c r="U29" s="15">
        <f>VLOOKUP(C29,'[2]S0-12'!$C$3:$Z$492,18,FALSE)</f>
        <v>10</v>
      </c>
      <c r="V29" s="15">
        <f>VLOOKUP(C29,'[2]S0-12'!$C$3:$Z$492,19,FALSE)</f>
        <v>2.5</v>
      </c>
      <c r="W29" s="15">
        <f>VLOOKUP(C29,'[2]S0-12'!$C$3:$Z$492,20,FALSE)</f>
        <v>6</v>
      </c>
      <c r="X29" s="15">
        <f>VLOOKUP(C29,'[2]S0-12'!$C$3:$Z$492,21,FALSE)</f>
        <v>12</v>
      </c>
      <c r="Y29" s="15">
        <f>VLOOKUP(C29,'[2]S0-12'!$C$3:$Z$492,22,FALSE)</f>
        <v>2</v>
      </c>
      <c r="Z29" s="15" t="s">
        <v>21</v>
      </c>
    </row>
    <row r="30" spans="1:26" x14ac:dyDescent="0.25">
      <c r="A30" s="12" t="s">
        <v>44</v>
      </c>
      <c r="B30" s="12" t="s">
        <v>48</v>
      </c>
      <c r="C30" s="13">
        <v>437</v>
      </c>
      <c r="D30" s="14" t="str">
        <f>VLOOKUP(C30,'[1]SO-04'!$C$2:$E$394,3,FALSE)</f>
        <v>I-2</v>
      </c>
      <c r="E30" s="15">
        <f>VLOOKUP(C30,'[2]S0-12'!$C$3:$Z$492,4,FALSE)</f>
        <v>16</v>
      </c>
      <c r="F30" s="15">
        <v>16</v>
      </c>
      <c r="G30" s="16">
        <v>16</v>
      </c>
      <c r="H30" s="17">
        <f t="shared" si="0"/>
        <v>1</v>
      </c>
      <c r="I30" s="15">
        <f>VLOOKUP(C30,'[2]S0-12'!$C$3:$Z$492,6,FALSE)</f>
        <v>1</v>
      </c>
      <c r="J30" s="15">
        <f>VLOOKUP(C30,'[2]S0-12'!$C$3:$Z$492,7,FALSE)</f>
        <v>2</v>
      </c>
      <c r="K30" s="15">
        <f>VLOOKUP(C30,'[2]S0-12'!$C$3:$Z$492,8,FALSE)</f>
        <v>4</v>
      </c>
      <c r="L30" s="15">
        <f>VLOOKUP(C30,'[2]S0-12'!$C$3:$Z$492,9,FALSE)</f>
        <v>24</v>
      </c>
      <c r="M30" s="15">
        <f>VLOOKUP(C30,'[2]S0-12'!$C$3:$Z$492,10,FALSE)</f>
        <v>6</v>
      </c>
      <c r="N30" s="15">
        <f>VLOOKUP(C30,'[2]S0-12'!$C$3:$Z$492,11,FALSE)</f>
        <v>4</v>
      </c>
      <c r="O30" s="15">
        <f>VLOOKUP(C30,'[2]S0-12'!$C$3:$Z$492,12,FALSE)</f>
        <v>9</v>
      </c>
      <c r="P30" s="15">
        <f>VLOOKUP(C30,'[2]S0-12'!$C$3:$Z$492,13,FALSE)</f>
        <v>2.25</v>
      </c>
      <c r="Q30" s="15">
        <f>VLOOKUP(C30,'[2]S0-12'!$C$3:$Z$492,14,FALSE)</f>
        <v>2</v>
      </c>
      <c r="R30" s="15">
        <f>VLOOKUP(C30,'[2]S0-12'!$C$3:$Z$492,15,FALSE)</f>
        <v>1</v>
      </c>
      <c r="S30" s="15">
        <f>VLOOKUP(C30,'[2]S0-12'!$C$3:$Z$492,16,FALSE)</f>
        <v>1</v>
      </c>
      <c r="T30" s="15">
        <f>VLOOKUP(C30,'[2]S0-12'!$C$3:$Z$492,17,FALSE)</f>
        <v>4</v>
      </c>
      <c r="U30" s="15">
        <f>VLOOKUP(C30,'[2]S0-12'!$C$3:$Z$492,18,FALSE)</f>
        <v>9</v>
      </c>
      <c r="V30" s="15">
        <f>VLOOKUP(C30,'[2]S0-12'!$C$3:$Z$492,19,FALSE)</f>
        <v>2.25</v>
      </c>
      <c r="W30" s="15">
        <f>VLOOKUP(C30,'[2]S0-12'!$C$3:$Z$492,20,FALSE)</f>
        <v>6</v>
      </c>
      <c r="X30" s="15">
        <f>VLOOKUP(C30,'[2]S0-12'!$C$3:$Z$492,21,FALSE)</f>
        <v>10</v>
      </c>
      <c r="Y30" s="15">
        <f>VLOOKUP(C30,'[2]S0-12'!$C$3:$Z$492,22,FALSE)</f>
        <v>1.6666666666666667</v>
      </c>
      <c r="Z30" s="15" t="s">
        <v>21</v>
      </c>
    </row>
    <row r="31" spans="1:26" x14ac:dyDescent="0.25">
      <c r="A31" s="12" t="s">
        <v>44</v>
      </c>
      <c r="B31" s="12" t="s">
        <v>49</v>
      </c>
      <c r="C31" s="13">
        <v>438</v>
      </c>
      <c r="D31" s="14" t="str">
        <f>VLOOKUP(C31,'[1]SO-04'!$C$2:$E$394,3,FALSE)</f>
        <v>I-3</v>
      </c>
      <c r="E31" s="15">
        <f>VLOOKUP(C31,'[2]S0-12'!$C$3:$Z$492,4,FALSE)</f>
        <v>48</v>
      </c>
      <c r="F31" s="15">
        <v>48</v>
      </c>
      <c r="G31" s="16">
        <v>48</v>
      </c>
      <c r="H31" s="17">
        <f t="shared" si="0"/>
        <v>1</v>
      </c>
      <c r="I31" s="15">
        <f>VLOOKUP(C31,'[2]S0-12'!$C$3:$Z$492,6,FALSE)</f>
        <v>1</v>
      </c>
      <c r="J31" s="15">
        <f>VLOOKUP(C31,'[2]S0-12'!$C$3:$Z$492,7,FALSE)</f>
        <v>4</v>
      </c>
      <c r="K31" s="15">
        <f>VLOOKUP(C31,'[2]S0-12'!$C$3:$Z$492,8,FALSE)</f>
        <v>8</v>
      </c>
      <c r="L31" s="15">
        <f>VLOOKUP(C31,'[2]S0-12'!$C$3:$Z$492,9,FALSE)</f>
        <v>36</v>
      </c>
      <c r="M31" s="15">
        <f>VLOOKUP(C31,'[2]S0-12'!$C$3:$Z$492,10,FALSE)</f>
        <v>4.5</v>
      </c>
      <c r="N31" s="15">
        <f>VLOOKUP(C31,'[2]S0-12'!$C$3:$Z$492,11,FALSE)</f>
        <v>8</v>
      </c>
      <c r="O31" s="15">
        <f>VLOOKUP(C31,'[2]S0-12'!$C$3:$Z$492,12,FALSE)</f>
        <v>12</v>
      </c>
      <c r="P31" s="15">
        <f>VLOOKUP(C31,'[2]S0-12'!$C$3:$Z$492,13,FALSE)</f>
        <v>1.5</v>
      </c>
      <c r="Q31" s="15">
        <f>VLOOKUP(C31,'[2]S0-12'!$C$3:$Z$492,14,FALSE)</f>
        <v>4</v>
      </c>
      <c r="R31" s="15">
        <f>VLOOKUP(C31,'[2]S0-12'!$C$3:$Z$492,15,FALSE)</f>
        <v>3</v>
      </c>
      <c r="S31" s="15">
        <f>VLOOKUP(C31,'[2]S0-12'!$C$3:$Z$492,16,FALSE)</f>
        <v>1</v>
      </c>
      <c r="T31" s="15">
        <f>VLOOKUP(C31,'[2]S0-12'!$C$3:$Z$492,17,FALSE)</f>
        <v>8</v>
      </c>
      <c r="U31" s="15">
        <f>VLOOKUP(C31,'[2]S0-12'!$C$3:$Z$492,18,FALSE)</f>
        <v>12</v>
      </c>
      <c r="V31" s="15">
        <f>VLOOKUP(C31,'[2]S0-12'!$C$3:$Z$492,19,FALSE)</f>
        <v>1.5</v>
      </c>
      <c r="W31" s="15">
        <f>VLOOKUP(C31,'[2]S0-12'!$C$3:$Z$492,20,FALSE)</f>
        <v>12</v>
      </c>
      <c r="X31" s="15">
        <f>VLOOKUP(C31,'[2]S0-12'!$C$3:$Z$492,21,FALSE)</f>
        <v>21</v>
      </c>
      <c r="Y31" s="15">
        <f>VLOOKUP(C31,'[2]S0-12'!$C$3:$Z$492,22,FALSE)</f>
        <v>1.75</v>
      </c>
      <c r="Z31" s="15" t="s">
        <v>21</v>
      </c>
    </row>
    <row r="32" spans="1:26" x14ac:dyDescent="0.25">
      <c r="A32" s="12" t="s">
        <v>44</v>
      </c>
      <c r="B32" s="12" t="s">
        <v>50</v>
      </c>
      <c r="C32" s="13">
        <v>439</v>
      </c>
      <c r="D32" s="14" t="str">
        <f>VLOOKUP(C32,'[1]SO-04'!$C$2:$E$394,3,FALSE)</f>
        <v>I-1</v>
      </c>
      <c r="F32" s="15">
        <v>41</v>
      </c>
      <c r="G32" s="16">
        <v>40</v>
      </c>
      <c r="H32" s="17">
        <f t="shared" si="0"/>
        <v>0.97560975609756095</v>
      </c>
      <c r="I32" s="15">
        <f>VLOOKUP(C32,'[2]S0-12'!$C$3:$Z$492,6,FALSE)</f>
        <v>1</v>
      </c>
      <c r="J32" s="15">
        <f>VLOOKUP(C32,'[2]S0-12'!$C$3:$Z$492,7,FALSE)</f>
        <v>4</v>
      </c>
      <c r="K32" s="15">
        <f>VLOOKUP(C32,'[2]S0-12'!$C$3:$Z$492,8,FALSE)</f>
        <v>8</v>
      </c>
      <c r="L32" s="15">
        <f>VLOOKUP(C32,'[2]S0-12'!$C$3:$Z$492,9,FALSE)</f>
        <v>32</v>
      </c>
      <c r="M32" s="15">
        <f>VLOOKUP(C32,'[2]S0-12'!$C$3:$Z$492,10,FALSE)</f>
        <v>4</v>
      </c>
      <c r="N32" s="15">
        <f>VLOOKUP(C32,'[2]S0-12'!$C$3:$Z$492,11,FALSE)</f>
        <v>8</v>
      </c>
      <c r="O32" s="15">
        <f>VLOOKUP(C32,'[2]S0-12'!$C$3:$Z$492,12,FALSE)</f>
        <v>13</v>
      </c>
      <c r="P32" s="15">
        <f>VLOOKUP(C32,'[2]S0-12'!$C$3:$Z$492,13,FALSE)</f>
        <v>1.625</v>
      </c>
      <c r="Q32" s="15">
        <f>VLOOKUP(C32,'[2]S0-12'!$C$3:$Z$492,14,FALSE)</f>
        <v>4</v>
      </c>
      <c r="R32" s="15">
        <f>VLOOKUP(C32,'[2]S0-12'!$C$3:$Z$492,15,FALSE)</f>
        <v>2</v>
      </c>
      <c r="S32" s="15">
        <f>VLOOKUP(C32,'[2]S0-12'!$C$3:$Z$492,16,FALSE)</f>
        <v>1</v>
      </c>
      <c r="T32" s="15">
        <f>VLOOKUP(C32,'[2]S0-12'!$C$3:$Z$492,17,FALSE)</f>
        <v>8</v>
      </c>
      <c r="U32" s="15">
        <f>VLOOKUP(C32,'[2]S0-12'!$C$3:$Z$492,18,FALSE)</f>
        <v>13</v>
      </c>
      <c r="V32" s="15">
        <f>VLOOKUP(C32,'[2]S0-12'!$C$3:$Z$492,19,FALSE)</f>
        <v>1.625</v>
      </c>
      <c r="W32" s="15">
        <f>VLOOKUP(C32,'[2]S0-12'!$C$3:$Z$492,20,FALSE)</f>
        <v>12</v>
      </c>
      <c r="X32" s="15">
        <f>VLOOKUP(C32,'[2]S0-12'!$C$3:$Z$492,21,FALSE)</f>
        <v>21</v>
      </c>
      <c r="Y32" s="15">
        <f>VLOOKUP(C32,'[2]S0-12'!$C$3:$Z$492,22,FALSE)</f>
        <v>1.75</v>
      </c>
      <c r="Z32" s="15" t="s">
        <v>21</v>
      </c>
    </row>
    <row r="33" spans="1:26" x14ac:dyDescent="0.25">
      <c r="A33" s="12" t="s">
        <v>44</v>
      </c>
      <c r="B33" s="12" t="s">
        <v>51</v>
      </c>
      <c r="C33" s="13">
        <v>459</v>
      </c>
      <c r="D33" s="14" t="str">
        <f>VLOOKUP(C33,'[1]SO-04'!$C$2:$E$394,3,FALSE)</f>
        <v>I-1</v>
      </c>
      <c r="F33" s="15">
        <v>31</v>
      </c>
      <c r="G33" s="16">
        <v>31</v>
      </c>
      <c r="H33" s="17">
        <f t="shared" si="0"/>
        <v>1</v>
      </c>
      <c r="I33" s="15">
        <f>VLOOKUP(C33,'[2]S0-12'!$C$3:$Z$492,6,FALSE)</f>
        <v>1</v>
      </c>
      <c r="J33" s="15">
        <f>VLOOKUP(C33,'[2]S0-12'!$C$3:$Z$492,7,FALSE)</f>
        <v>3</v>
      </c>
      <c r="K33" s="15">
        <f>VLOOKUP(C33,'[2]S0-12'!$C$3:$Z$492,8,FALSE)</f>
        <v>6</v>
      </c>
      <c r="L33" s="15">
        <f>VLOOKUP(C33,'[2]S0-12'!$C$3:$Z$492,9,FALSE)</f>
        <v>36</v>
      </c>
      <c r="M33" s="15">
        <f>VLOOKUP(C33,'[2]S0-12'!$C$3:$Z$492,10,FALSE)</f>
        <v>6</v>
      </c>
      <c r="N33" s="15">
        <f>VLOOKUP(C33,'[2]S0-12'!$C$3:$Z$492,11,FALSE)</f>
        <v>6</v>
      </c>
      <c r="O33" s="15">
        <f>VLOOKUP(C33,'[2]S0-12'!$C$3:$Z$492,12,FALSE)</f>
        <v>13</v>
      </c>
      <c r="P33" s="15">
        <f>VLOOKUP(C33,'[2]S0-12'!$C$3:$Z$492,13,FALSE)</f>
        <v>2.1666666666666665</v>
      </c>
      <c r="Q33" s="15">
        <f>VLOOKUP(C33,'[2]S0-12'!$C$3:$Z$492,14,FALSE)</f>
        <v>3</v>
      </c>
      <c r="R33" s="15">
        <f>VLOOKUP(C33,'[2]S0-12'!$C$3:$Z$492,15,FALSE)</f>
        <v>2</v>
      </c>
      <c r="S33" s="15">
        <f>VLOOKUP(C33,'[2]S0-12'!$C$3:$Z$492,16,FALSE)</f>
        <v>1</v>
      </c>
      <c r="T33" s="15">
        <f>VLOOKUP(C33,'[2]S0-12'!$C$3:$Z$492,17,FALSE)</f>
        <v>6</v>
      </c>
      <c r="U33" s="15">
        <f>VLOOKUP(C33,'[2]S0-12'!$C$3:$Z$492,18,FALSE)</f>
        <v>13</v>
      </c>
      <c r="V33" s="15">
        <f>VLOOKUP(C33,'[2]S0-12'!$C$3:$Z$492,19,FALSE)</f>
        <v>2.1666666666666665</v>
      </c>
      <c r="W33" s="15">
        <f>VLOOKUP(C33,'[2]S0-12'!$C$3:$Z$492,20,FALSE)</f>
        <v>9</v>
      </c>
      <c r="X33" s="15">
        <f>VLOOKUP(C33,'[2]S0-12'!$C$3:$Z$492,21,FALSE)</f>
        <v>23</v>
      </c>
      <c r="Y33" s="15">
        <f>VLOOKUP(C33,'[2]S0-12'!$C$3:$Z$492,22,FALSE)</f>
        <v>2.5555555555555554</v>
      </c>
      <c r="Z33" s="15" t="s">
        <v>21</v>
      </c>
    </row>
    <row r="34" spans="1:26" x14ac:dyDescent="0.25">
      <c r="A34" s="12" t="s">
        <v>44</v>
      </c>
      <c r="B34" s="12" t="s">
        <v>52</v>
      </c>
      <c r="C34" s="13">
        <v>460</v>
      </c>
      <c r="D34" s="14" t="str">
        <f>VLOOKUP(C34,'[1]SO-04'!$C$2:$E$394,3,FALSE)</f>
        <v>I-3</v>
      </c>
      <c r="F34" s="15">
        <v>32</v>
      </c>
      <c r="G34" s="16">
        <v>32</v>
      </c>
      <c r="H34" s="17">
        <f t="shared" si="0"/>
        <v>1</v>
      </c>
      <c r="I34" s="15">
        <f>VLOOKUP(C34,'[2]S0-12'!$C$3:$Z$492,6,FALSE)</f>
        <v>1</v>
      </c>
      <c r="J34" s="15">
        <f>VLOOKUP(C34,'[2]S0-12'!$C$3:$Z$492,7,FALSE)</f>
        <v>3</v>
      </c>
      <c r="K34" s="15">
        <f>VLOOKUP(C34,'[2]S0-12'!$C$3:$Z$492,8,FALSE)</f>
        <v>6</v>
      </c>
      <c r="L34" s="15">
        <f>VLOOKUP(C34,'[2]S0-12'!$C$3:$Z$492,9,FALSE)</f>
        <v>30</v>
      </c>
      <c r="M34" s="15">
        <f>VLOOKUP(C34,'[2]S0-12'!$C$3:$Z$492,10,FALSE)</f>
        <v>5</v>
      </c>
      <c r="N34" s="15">
        <f>VLOOKUP(C34,'[2]S0-12'!$C$3:$Z$492,11,FALSE)</f>
        <v>6</v>
      </c>
      <c r="O34" s="15">
        <f>VLOOKUP(C34,'[2]S0-12'!$C$3:$Z$492,12,FALSE)</f>
        <v>10</v>
      </c>
      <c r="P34" s="15">
        <f>VLOOKUP(C34,'[2]S0-12'!$C$3:$Z$492,13,FALSE)</f>
        <v>1.6666666666666667</v>
      </c>
      <c r="Q34" s="15">
        <f>VLOOKUP(C34,'[2]S0-12'!$C$3:$Z$492,14,FALSE)</f>
        <v>3</v>
      </c>
      <c r="R34" s="15">
        <f>VLOOKUP(C34,'[2]S0-12'!$C$3:$Z$492,15,FALSE)</f>
        <v>1</v>
      </c>
      <c r="S34" s="15">
        <f>VLOOKUP(C34,'[2]S0-12'!$C$3:$Z$492,16,FALSE)</f>
        <v>1</v>
      </c>
      <c r="T34" s="15">
        <f>VLOOKUP(C34,'[2]S0-12'!$C$3:$Z$492,17,FALSE)</f>
        <v>6</v>
      </c>
      <c r="U34" s="15">
        <f>VLOOKUP(C34,'[2]S0-12'!$C$3:$Z$492,18,FALSE)</f>
        <v>10</v>
      </c>
      <c r="V34" s="15">
        <f>VLOOKUP(C34,'[2]S0-12'!$C$3:$Z$492,19,FALSE)</f>
        <v>1.6666666666666667</v>
      </c>
      <c r="W34" s="15">
        <f>VLOOKUP(C34,'[2]S0-12'!$C$3:$Z$492,20,FALSE)</f>
        <v>9</v>
      </c>
      <c r="X34" s="15">
        <f>VLOOKUP(C34,'[2]S0-12'!$C$3:$Z$492,21,FALSE)</f>
        <v>25</v>
      </c>
      <c r="Y34" s="15">
        <f>VLOOKUP(C34,'[2]S0-12'!$C$3:$Z$492,22,FALSE)</f>
        <v>2.7777777777777777</v>
      </c>
      <c r="Z34" s="15" t="s">
        <v>21</v>
      </c>
    </row>
    <row r="35" spans="1:26" x14ac:dyDescent="0.25">
      <c r="A35" s="12" t="s">
        <v>44</v>
      </c>
      <c r="B35" s="12" t="s">
        <v>53</v>
      </c>
      <c r="C35" s="13">
        <v>461</v>
      </c>
      <c r="D35" s="14" t="str">
        <f>VLOOKUP(C35,'[1]SO-04'!$C$2:$E$394,3,FALSE)</f>
        <v>I-1</v>
      </c>
      <c r="F35" s="15">
        <v>38</v>
      </c>
      <c r="G35" s="16">
        <v>40</v>
      </c>
      <c r="H35" s="17">
        <f t="shared" si="0"/>
        <v>1.0526315789473684</v>
      </c>
      <c r="I35" s="15">
        <f>VLOOKUP(C35,'[2]S0-12'!$C$3:$Z$492,6,FALSE)</f>
        <v>1</v>
      </c>
      <c r="J35" s="15">
        <f>VLOOKUP(C35,'[2]S0-12'!$C$3:$Z$492,7,FALSE)</f>
        <v>4</v>
      </c>
      <c r="K35" s="15">
        <f>VLOOKUP(C35,'[2]S0-12'!$C$3:$Z$492,8,FALSE)</f>
        <v>8</v>
      </c>
      <c r="L35" s="15">
        <f>VLOOKUP(C35,'[2]S0-12'!$C$3:$Z$492,9,FALSE)</f>
        <v>18</v>
      </c>
      <c r="M35" s="15">
        <f>VLOOKUP(C35,'[2]S0-12'!$C$3:$Z$492,10,FALSE)</f>
        <v>2.25</v>
      </c>
      <c r="N35" s="15">
        <f>VLOOKUP(C35,'[2]S0-12'!$C$3:$Z$492,11,FALSE)</f>
        <v>8</v>
      </c>
      <c r="O35" s="15">
        <f>VLOOKUP(C35,'[2]S0-12'!$C$3:$Z$492,12,FALSE)</f>
        <v>7</v>
      </c>
      <c r="P35" s="15">
        <f>VLOOKUP(C35,'[2]S0-12'!$C$3:$Z$492,13,FALSE)</f>
        <v>0.875</v>
      </c>
      <c r="Q35" s="15">
        <f>VLOOKUP(C35,'[2]S0-12'!$C$3:$Z$492,14,FALSE)</f>
        <v>4</v>
      </c>
      <c r="R35" s="15">
        <f>VLOOKUP(C35,'[2]S0-12'!$C$3:$Z$492,15,FALSE)</f>
        <v>2</v>
      </c>
      <c r="S35" s="15">
        <f>VLOOKUP(C35,'[2]S0-12'!$C$3:$Z$492,16,FALSE)</f>
        <v>1</v>
      </c>
      <c r="T35" s="15">
        <f>VLOOKUP(C35,'[2]S0-12'!$C$3:$Z$492,17,FALSE)</f>
        <v>8</v>
      </c>
      <c r="U35" s="15">
        <f>VLOOKUP(C35,'[2]S0-12'!$C$3:$Z$492,18,FALSE)</f>
        <v>7</v>
      </c>
      <c r="V35" s="15">
        <f>VLOOKUP(C35,'[2]S0-12'!$C$3:$Z$492,19,FALSE)</f>
        <v>0.875</v>
      </c>
      <c r="W35" s="15">
        <f>VLOOKUP(C35,'[2]S0-12'!$C$3:$Z$492,20,FALSE)</f>
        <v>12</v>
      </c>
      <c r="X35" s="15">
        <f>VLOOKUP(C35,'[2]S0-12'!$C$3:$Z$492,21,FALSE)</f>
        <v>19</v>
      </c>
      <c r="Y35" s="15">
        <f>VLOOKUP(C35,'[2]S0-12'!$C$3:$Z$492,22,FALSE)</f>
        <v>1.5833333333333333</v>
      </c>
      <c r="Z35" s="15" t="str">
        <f>VLOOKUP(C35,'[2]S0-12'!$C$3:$Z$492,23,FALSE)</f>
        <v>NO</v>
      </c>
    </row>
    <row r="36" spans="1:26" x14ac:dyDescent="0.25">
      <c r="A36" s="12" t="s">
        <v>44</v>
      </c>
      <c r="B36" s="12" t="s">
        <v>54</v>
      </c>
      <c r="C36" s="13">
        <v>462</v>
      </c>
      <c r="D36" s="14" t="str">
        <f>VLOOKUP(C36,'[1]SO-04'!$C$2:$E$394,3,FALSE)</f>
        <v>I-3</v>
      </c>
      <c r="F36" s="15">
        <v>75</v>
      </c>
      <c r="G36" s="16">
        <v>74</v>
      </c>
      <c r="H36" s="17">
        <f t="shared" si="0"/>
        <v>0.98666666666666669</v>
      </c>
      <c r="I36" s="15">
        <f>VLOOKUP(C36,'[2]S0-12'!$C$3:$Z$492,6,FALSE)</f>
        <v>1</v>
      </c>
      <c r="J36" s="15">
        <f>VLOOKUP(C36,'[2]S0-12'!$C$3:$Z$492,7,FALSE)</f>
        <v>7</v>
      </c>
      <c r="K36" s="15">
        <f>VLOOKUP(C36,'[2]S0-12'!$C$3:$Z$492,8,FALSE)</f>
        <v>14</v>
      </c>
      <c r="L36" s="15">
        <f>VLOOKUP(C36,'[2]S0-12'!$C$3:$Z$492,9,FALSE)</f>
        <v>34</v>
      </c>
      <c r="M36" s="15">
        <f>VLOOKUP(C36,'[2]S0-12'!$C$3:$Z$492,10,FALSE)</f>
        <v>2.4285714285714284</v>
      </c>
      <c r="N36" s="15">
        <f>VLOOKUP(C36,'[2]S0-12'!$C$3:$Z$492,11,FALSE)</f>
        <v>14</v>
      </c>
      <c r="O36" s="15">
        <f>VLOOKUP(C36,'[2]S0-12'!$C$3:$Z$492,12,FALSE)</f>
        <v>16</v>
      </c>
      <c r="P36" s="15">
        <f>VLOOKUP(C36,'[2]S0-12'!$C$3:$Z$492,13,FALSE)</f>
        <v>1.1428571428571428</v>
      </c>
      <c r="Q36" s="15">
        <f>VLOOKUP(C36,'[2]S0-12'!$C$3:$Z$492,14,FALSE)</f>
        <v>7</v>
      </c>
      <c r="R36" s="15">
        <f>VLOOKUP(C36,'[2]S0-12'!$C$3:$Z$492,15,FALSE)</f>
        <v>3</v>
      </c>
      <c r="S36" s="15">
        <f>VLOOKUP(C36,'[2]S0-12'!$C$3:$Z$492,16,FALSE)</f>
        <v>1</v>
      </c>
      <c r="T36" s="15">
        <f>VLOOKUP(C36,'[2]S0-12'!$C$3:$Z$492,17,FALSE)</f>
        <v>14</v>
      </c>
      <c r="U36" s="15">
        <f>VLOOKUP(C36,'[2]S0-12'!$C$3:$Z$492,18,FALSE)</f>
        <v>16</v>
      </c>
      <c r="V36" s="15">
        <f>VLOOKUP(C36,'[2]S0-12'!$C$3:$Z$492,19,FALSE)</f>
        <v>1.1428571428571428</v>
      </c>
      <c r="W36" s="15">
        <f>VLOOKUP(C36,'[2]S0-12'!$C$3:$Z$492,20,FALSE)</f>
        <v>21</v>
      </c>
      <c r="X36" s="15">
        <f>VLOOKUP(C36,'[2]S0-12'!$C$3:$Z$492,21,FALSE)</f>
        <v>28</v>
      </c>
      <c r="Y36" s="15">
        <f>VLOOKUP(C36,'[2]S0-12'!$C$3:$Z$492,22,FALSE)</f>
        <v>1.3333333333333333</v>
      </c>
      <c r="Z36" s="15" t="s">
        <v>21</v>
      </c>
    </row>
    <row r="37" spans="1:26" x14ac:dyDescent="0.25">
      <c r="A37" s="12" t="s">
        <v>44</v>
      </c>
      <c r="B37" s="12" t="s">
        <v>55</v>
      </c>
      <c r="C37" s="13">
        <v>463</v>
      </c>
      <c r="D37" s="14" t="str">
        <f>VLOOKUP(C37,'[1]SO-04'!$C$2:$E$394,3,FALSE)</f>
        <v>I-2</v>
      </c>
      <c r="F37" s="15">
        <v>27</v>
      </c>
      <c r="G37" s="16">
        <v>27</v>
      </c>
      <c r="H37" s="17">
        <f t="shared" si="0"/>
        <v>1</v>
      </c>
      <c r="I37" s="15">
        <f>VLOOKUP(C37,'[2]S0-12'!$C$3:$Z$492,6,FALSE)</f>
        <v>1</v>
      </c>
      <c r="J37" s="15">
        <f>VLOOKUP(C37,'[2]S0-12'!$C$3:$Z$492,7,FALSE)</f>
        <v>3</v>
      </c>
      <c r="K37" s="15">
        <f>VLOOKUP(C37,'[2]S0-12'!$C$3:$Z$492,8,FALSE)</f>
        <v>6</v>
      </c>
      <c r="L37" s="15">
        <f>VLOOKUP(C37,'[2]S0-12'!$C$3:$Z$492,9,FALSE)</f>
        <v>14</v>
      </c>
      <c r="M37" s="15">
        <f>VLOOKUP(C37,'[2]S0-12'!$C$3:$Z$492,10,FALSE)</f>
        <v>2.3333333333333335</v>
      </c>
      <c r="N37" s="15">
        <f>VLOOKUP(C37,'[2]S0-12'!$C$3:$Z$492,11,FALSE)</f>
        <v>6</v>
      </c>
      <c r="O37" s="15">
        <f>VLOOKUP(C37,'[2]S0-12'!$C$3:$Z$492,12,FALSE)</f>
        <v>9</v>
      </c>
      <c r="P37" s="15">
        <f>VLOOKUP(C37,'[2]S0-12'!$C$3:$Z$492,13,FALSE)</f>
        <v>1.5</v>
      </c>
      <c r="Q37" s="15">
        <f>VLOOKUP(C37,'[2]S0-12'!$C$3:$Z$492,14,FALSE)</f>
        <v>3</v>
      </c>
      <c r="R37" s="15">
        <f>VLOOKUP(C37,'[2]S0-12'!$C$3:$Z$492,15,FALSE)</f>
        <v>2</v>
      </c>
      <c r="S37" s="15">
        <f>VLOOKUP(C37,'[2]S0-12'!$C$3:$Z$492,16,FALSE)</f>
        <v>1</v>
      </c>
      <c r="T37" s="15">
        <f>VLOOKUP(C37,'[2]S0-12'!$C$3:$Z$492,17,FALSE)</f>
        <v>6</v>
      </c>
      <c r="U37" s="15">
        <f>VLOOKUP(C37,'[2]S0-12'!$C$3:$Z$492,18,FALSE)</f>
        <v>9</v>
      </c>
      <c r="V37" s="15">
        <f>VLOOKUP(C37,'[2]S0-12'!$C$3:$Z$492,19,FALSE)</f>
        <v>1.5</v>
      </c>
      <c r="W37" s="15">
        <f>VLOOKUP(C37,'[2]S0-12'!$C$3:$Z$492,20,FALSE)</f>
        <v>9</v>
      </c>
      <c r="X37" s="15">
        <f>VLOOKUP(C37,'[2]S0-12'!$C$3:$Z$492,21,FALSE)</f>
        <v>22</v>
      </c>
      <c r="Y37" s="15">
        <f>VLOOKUP(C37,'[2]S0-12'!$C$3:$Z$492,22,FALSE)</f>
        <v>2.4444444444444446</v>
      </c>
      <c r="Z37" s="15" t="s">
        <v>21</v>
      </c>
    </row>
    <row r="38" spans="1:26" x14ac:dyDescent="0.25">
      <c r="A38" s="12" t="s">
        <v>44</v>
      </c>
      <c r="B38" s="12" t="s">
        <v>56</v>
      </c>
      <c r="C38" s="13">
        <v>464</v>
      </c>
      <c r="D38" s="14" t="str">
        <f>VLOOKUP(C38,'[1]SO-04'!$C$2:$E$394,3,FALSE)</f>
        <v>I-1</v>
      </c>
      <c r="F38" s="15">
        <v>18</v>
      </c>
      <c r="G38" s="16">
        <v>18</v>
      </c>
      <c r="H38" s="17">
        <f t="shared" si="0"/>
        <v>1</v>
      </c>
      <c r="I38" s="15">
        <f>VLOOKUP(C38,'[2]S0-12'!$C$3:$Z$492,6,FALSE)</f>
        <v>1</v>
      </c>
      <c r="J38" s="15">
        <f>VLOOKUP(C38,'[2]S0-12'!$C$3:$Z$492,7,FALSE)</f>
        <v>2</v>
      </c>
      <c r="K38" s="15">
        <f>VLOOKUP(C38,'[2]S0-12'!$C$3:$Z$492,8,FALSE)</f>
        <v>4</v>
      </c>
      <c r="L38" s="15">
        <f>VLOOKUP(C38,'[2]S0-12'!$C$3:$Z$492,9,FALSE)</f>
        <v>8</v>
      </c>
      <c r="M38" s="15">
        <f>VLOOKUP(C38,'[2]S0-12'!$C$3:$Z$492,10,FALSE)</f>
        <v>2</v>
      </c>
      <c r="N38" s="15">
        <f>VLOOKUP(C38,'[2]S0-12'!$C$3:$Z$492,11,FALSE)</f>
        <v>4</v>
      </c>
      <c r="O38" s="15">
        <f>VLOOKUP(C38,'[2]S0-12'!$C$3:$Z$492,12,FALSE)</f>
        <v>5</v>
      </c>
      <c r="P38" s="15">
        <f>VLOOKUP(C38,'[2]S0-12'!$C$3:$Z$492,13,FALSE)</f>
        <v>1.25</v>
      </c>
      <c r="Q38" s="15">
        <f>VLOOKUP(C38,'[2]S0-12'!$C$3:$Z$492,14,FALSE)</f>
        <v>2</v>
      </c>
      <c r="R38" s="15">
        <f>VLOOKUP(C38,'[2]S0-12'!$C$3:$Z$492,15,FALSE)</f>
        <v>2</v>
      </c>
      <c r="S38" s="15">
        <f>VLOOKUP(C38,'[2]S0-12'!$C$3:$Z$492,16,FALSE)</f>
        <v>1</v>
      </c>
      <c r="T38" s="15">
        <f>VLOOKUP(C38,'[2]S0-12'!$C$3:$Z$492,17,FALSE)</f>
        <v>4</v>
      </c>
      <c r="U38" s="15">
        <f>VLOOKUP(C38,'[2]S0-12'!$C$3:$Z$492,18,FALSE)</f>
        <v>5</v>
      </c>
      <c r="V38" s="15">
        <f>VLOOKUP(C38,'[2]S0-12'!$C$3:$Z$492,19,FALSE)</f>
        <v>1.25</v>
      </c>
      <c r="W38" s="15">
        <f>VLOOKUP(C38,'[2]S0-12'!$C$3:$Z$492,20,FALSE)</f>
        <v>6</v>
      </c>
      <c r="X38" s="15">
        <f>VLOOKUP(C38,'[2]S0-12'!$C$3:$Z$492,21,FALSE)</f>
        <v>16</v>
      </c>
      <c r="Y38" s="15">
        <f>VLOOKUP(C38,'[2]S0-12'!$C$3:$Z$492,22,FALSE)</f>
        <v>2.6666666666666665</v>
      </c>
      <c r="Z38" s="15" t="s">
        <v>21</v>
      </c>
    </row>
    <row r="39" spans="1:26" x14ac:dyDescent="0.25">
      <c r="A39" s="12" t="s">
        <v>44</v>
      </c>
      <c r="B39" s="12" t="s">
        <v>57</v>
      </c>
      <c r="C39" s="13">
        <v>465</v>
      </c>
      <c r="D39" s="14" t="str">
        <f>VLOOKUP(C39,'[1]SO-04'!$C$2:$E$394,3,FALSE)</f>
        <v>I-2</v>
      </c>
      <c r="F39" s="15">
        <v>19</v>
      </c>
      <c r="G39" s="16">
        <v>19</v>
      </c>
      <c r="H39" s="17">
        <f t="shared" si="0"/>
        <v>1</v>
      </c>
      <c r="I39" s="15">
        <f>VLOOKUP(C39,'[2]S0-12'!$C$3:$Z$492,6,FALSE)</f>
        <v>1</v>
      </c>
      <c r="J39" s="15">
        <f>VLOOKUP(C39,'[2]S0-12'!$C$3:$Z$492,7,FALSE)</f>
        <v>2</v>
      </c>
      <c r="K39" s="15">
        <f>VLOOKUP(C39,'[2]S0-12'!$C$3:$Z$492,8,FALSE)</f>
        <v>4</v>
      </c>
      <c r="L39" s="15">
        <f>VLOOKUP(C39,'[2]S0-12'!$C$3:$Z$492,9,FALSE)</f>
        <v>16</v>
      </c>
      <c r="M39" s="15">
        <f>VLOOKUP(C39,'[2]S0-12'!$C$3:$Z$492,10,FALSE)</f>
        <v>4</v>
      </c>
      <c r="N39" s="15">
        <f>VLOOKUP(C39,'[2]S0-12'!$C$3:$Z$492,11,FALSE)</f>
        <v>4</v>
      </c>
      <c r="O39" s="15">
        <f>VLOOKUP(C39,'[2]S0-12'!$C$3:$Z$492,12,FALSE)</f>
        <v>4</v>
      </c>
      <c r="P39" s="15">
        <f>VLOOKUP(C39,'[2]S0-12'!$C$3:$Z$492,13,FALSE)</f>
        <v>1</v>
      </c>
      <c r="Q39" s="15">
        <f>VLOOKUP(C39,'[2]S0-12'!$C$3:$Z$492,14,FALSE)</f>
        <v>2</v>
      </c>
      <c r="R39" s="15">
        <f>VLOOKUP(C39,'[2]S0-12'!$C$3:$Z$492,15,FALSE)</f>
        <v>1</v>
      </c>
      <c r="S39" s="15">
        <f>VLOOKUP(C39,'[2]S0-12'!$C$3:$Z$492,16,FALSE)</f>
        <v>1</v>
      </c>
      <c r="T39" s="15">
        <f>VLOOKUP(C39,'[2]S0-12'!$C$3:$Z$492,17,FALSE)</f>
        <v>4</v>
      </c>
      <c r="U39" s="15">
        <f>VLOOKUP(C39,'[2]S0-12'!$C$3:$Z$492,18,FALSE)</f>
        <v>4</v>
      </c>
      <c r="V39" s="15">
        <f>VLOOKUP(C39,'[2]S0-12'!$C$3:$Z$492,19,FALSE)</f>
        <v>1</v>
      </c>
      <c r="W39" s="15">
        <f>VLOOKUP(C39,'[2]S0-12'!$C$3:$Z$492,20,FALSE)</f>
        <v>6</v>
      </c>
      <c r="X39" s="15">
        <f>VLOOKUP(C39,'[2]S0-12'!$C$3:$Z$492,21,FALSE)</f>
        <v>16</v>
      </c>
      <c r="Y39" s="15">
        <f>VLOOKUP(C39,'[2]S0-12'!$C$3:$Z$492,22,FALSE)</f>
        <v>2.6666666666666665</v>
      </c>
      <c r="Z39" s="15" t="s">
        <v>21</v>
      </c>
    </row>
    <row r="40" spans="1:26" x14ac:dyDescent="0.25">
      <c r="A40" s="12" t="s">
        <v>44</v>
      </c>
      <c r="B40" s="12" t="s">
        <v>58</v>
      </c>
      <c r="C40" s="13">
        <v>466</v>
      </c>
      <c r="D40" s="14" t="str">
        <f>VLOOKUP(C40,'[1]SO-04'!$C$2:$E$394,3,FALSE)</f>
        <v>I-1</v>
      </c>
      <c r="F40" s="15">
        <v>15</v>
      </c>
      <c r="G40" s="16">
        <v>15</v>
      </c>
      <c r="H40" s="17">
        <f t="shared" si="0"/>
        <v>1</v>
      </c>
      <c r="I40" s="15">
        <f>VLOOKUP(C40,'[2]S0-12'!$C$3:$Z$492,6,FALSE)</f>
        <v>1</v>
      </c>
      <c r="J40" s="15">
        <f>VLOOKUP(C40,'[2]S0-12'!$C$3:$Z$492,7,FALSE)</f>
        <v>2</v>
      </c>
      <c r="K40" s="15">
        <f>VLOOKUP(C40,'[2]S0-12'!$C$3:$Z$492,8,FALSE)</f>
        <v>4</v>
      </c>
      <c r="L40" s="15">
        <f>VLOOKUP(C40,'[2]S0-12'!$C$3:$Z$492,9,FALSE)</f>
        <v>12</v>
      </c>
      <c r="M40" s="15">
        <f>VLOOKUP(C40,'[2]S0-12'!$C$3:$Z$492,10,FALSE)</f>
        <v>3</v>
      </c>
      <c r="N40" s="15">
        <f>VLOOKUP(C40,'[2]S0-12'!$C$3:$Z$492,11,FALSE)</f>
        <v>4</v>
      </c>
      <c r="O40" s="15">
        <f>VLOOKUP(C40,'[2]S0-12'!$C$3:$Z$492,12,FALSE)</f>
        <v>4</v>
      </c>
      <c r="P40" s="15">
        <f>VLOOKUP(C40,'[2]S0-12'!$C$3:$Z$492,13,FALSE)</f>
        <v>1</v>
      </c>
      <c r="Q40" s="15">
        <f>VLOOKUP(C40,'[2]S0-12'!$C$3:$Z$492,14,FALSE)</f>
        <v>2</v>
      </c>
      <c r="R40" s="15">
        <f>VLOOKUP(C40,'[2]S0-12'!$C$3:$Z$492,15,FALSE)</f>
        <v>1</v>
      </c>
      <c r="S40" s="15">
        <f>VLOOKUP(C40,'[2]S0-12'!$C$3:$Z$492,16,FALSE)</f>
        <v>1</v>
      </c>
      <c r="T40" s="15">
        <f>VLOOKUP(C40,'[2]S0-12'!$C$3:$Z$492,17,FALSE)</f>
        <v>4</v>
      </c>
      <c r="U40" s="15">
        <f>VLOOKUP(C40,'[2]S0-12'!$C$3:$Z$492,18,FALSE)</f>
        <v>4</v>
      </c>
      <c r="V40" s="15">
        <f>VLOOKUP(C40,'[2]S0-12'!$C$3:$Z$492,19,FALSE)</f>
        <v>1</v>
      </c>
      <c r="W40" s="15">
        <f>VLOOKUP(C40,'[2]S0-12'!$C$3:$Z$492,20,FALSE)</f>
        <v>6</v>
      </c>
      <c r="X40" s="15">
        <f>VLOOKUP(C40,'[2]S0-12'!$C$3:$Z$492,21,FALSE)</f>
        <v>16</v>
      </c>
      <c r="Y40" s="15">
        <f>VLOOKUP(C40,'[2]S0-12'!$C$3:$Z$492,22,FALSE)</f>
        <v>2.6666666666666665</v>
      </c>
      <c r="Z40" s="15" t="s">
        <v>21</v>
      </c>
    </row>
    <row r="41" spans="1:26" x14ac:dyDescent="0.25">
      <c r="A41" s="12" t="s">
        <v>44</v>
      </c>
      <c r="B41" s="12" t="s">
        <v>59</v>
      </c>
      <c r="C41" s="13">
        <v>467</v>
      </c>
      <c r="D41" s="14" t="str">
        <f>VLOOKUP(C41,'[1]SO-04'!$C$2:$E$394,3,FALSE)</f>
        <v>I-2</v>
      </c>
      <c r="F41" s="15">
        <v>25</v>
      </c>
      <c r="G41" s="16">
        <v>25</v>
      </c>
      <c r="H41" s="17">
        <f t="shared" si="0"/>
        <v>1</v>
      </c>
      <c r="I41" s="15">
        <f>VLOOKUP(C41,'[2]S0-12'!$C$3:$Z$492,6,FALSE)</f>
        <v>1</v>
      </c>
      <c r="J41" s="15">
        <f>VLOOKUP(C41,'[2]S0-12'!$C$3:$Z$492,7,FALSE)</f>
        <v>3</v>
      </c>
      <c r="K41" s="15">
        <f>VLOOKUP(C41,'[2]S0-12'!$C$3:$Z$492,8,FALSE)</f>
        <v>6</v>
      </c>
      <c r="L41" s="15">
        <f>VLOOKUP(C41,'[2]S0-12'!$C$3:$Z$492,9,FALSE)</f>
        <v>18</v>
      </c>
      <c r="M41" s="15">
        <f>VLOOKUP(C41,'[2]S0-12'!$C$3:$Z$492,10,FALSE)</f>
        <v>3</v>
      </c>
      <c r="N41" s="15">
        <f>VLOOKUP(C41,'[2]S0-12'!$C$3:$Z$492,11,FALSE)</f>
        <v>6</v>
      </c>
      <c r="O41" s="15">
        <f>VLOOKUP(C41,'[2]S0-12'!$C$3:$Z$492,12,FALSE)</f>
        <v>4</v>
      </c>
      <c r="P41" s="15">
        <f>VLOOKUP(C41,'[2]S0-12'!$C$3:$Z$492,13,FALSE)</f>
        <v>0.66666666666666663</v>
      </c>
      <c r="Q41" s="15">
        <f>VLOOKUP(C41,'[2]S0-12'!$C$3:$Z$492,14,FALSE)</f>
        <v>3</v>
      </c>
      <c r="R41" s="15">
        <f>VLOOKUP(C41,'[2]S0-12'!$C$3:$Z$492,15,FALSE)</f>
        <v>2</v>
      </c>
      <c r="S41" s="15">
        <f>VLOOKUP(C41,'[2]S0-12'!$C$3:$Z$492,16,FALSE)</f>
        <v>1</v>
      </c>
      <c r="T41" s="15">
        <f>VLOOKUP(C41,'[2]S0-12'!$C$3:$Z$492,17,FALSE)</f>
        <v>6</v>
      </c>
      <c r="U41" s="15">
        <f>VLOOKUP(C41,'[2]S0-12'!$C$3:$Z$492,18,FALSE)</f>
        <v>4</v>
      </c>
      <c r="V41" s="15">
        <f>VLOOKUP(C41,'[2]S0-12'!$C$3:$Z$492,19,FALSE)</f>
        <v>0.66666666666666663</v>
      </c>
      <c r="W41" s="15">
        <f>VLOOKUP(C41,'[2]S0-12'!$C$3:$Z$492,20,FALSE)</f>
        <v>9</v>
      </c>
      <c r="X41" s="15">
        <f>VLOOKUP(C41,'[2]S0-12'!$C$3:$Z$492,21,FALSE)</f>
        <v>16</v>
      </c>
      <c r="Y41" s="15">
        <f>VLOOKUP(C41,'[2]S0-12'!$C$3:$Z$492,22,FALSE)</f>
        <v>1.7777777777777777</v>
      </c>
      <c r="Z41" s="15" t="str">
        <f>VLOOKUP(C41,'[2]S0-12'!$C$3:$Z$492,23,FALSE)</f>
        <v>NO</v>
      </c>
    </row>
    <row r="42" spans="1:26" x14ac:dyDescent="0.25">
      <c r="A42" s="12" t="s">
        <v>44</v>
      </c>
      <c r="B42" s="12" t="s">
        <v>60</v>
      </c>
      <c r="C42" s="13">
        <v>468</v>
      </c>
      <c r="D42" s="14" t="str">
        <f>VLOOKUP(C42,'[1]SO-04'!$C$2:$E$394,3,FALSE)</f>
        <v>I-1</v>
      </c>
      <c r="F42" s="15">
        <v>32</v>
      </c>
      <c r="G42" s="16">
        <v>32</v>
      </c>
      <c r="H42" s="17">
        <f t="shared" si="0"/>
        <v>1</v>
      </c>
      <c r="I42" s="15">
        <f>VLOOKUP(C42,'[2]S0-12'!$C$3:$Z$492,6,FALSE)</f>
        <v>1</v>
      </c>
      <c r="J42" s="15">
        <f>VLOOKUP(C42,'[2]S0-12'!$C$3:$Z$492,7,FALSE)</f>
        <v>3</v>
      </c>
      <c r="K42" s="15">
        <f>VLOOKUP(C42,'[2]S0-12'!$C$3:$Z$492,8,FALSE)</f>
        <v>6</v>
      </c>
      <c r="L42" s="15">
        <f>VLOOKUP(C42,'[2]S0-12'!$C$3:$Z$492,9,FALSE)</f>
        <v>26</v>
      </c>
      <c r="M42" s="15">
        <f>VLOOKUP(C42,'[2]S0-12'!$C$3:$Z$492,10,FALSE)</f>
        <v>4.333333333333333</v>
      </c>
      <c r="N42" s="15">
        <f>VLOOKUP(C42,'[2]S0-12'!$C$3:$Z$492,11,FALSE)</f>
        <v>6</v>
      </c>
      <c r="O42" s="15">
        <f>VLOOKUP(C42,'[2]S0-12'!$C$3:$Z$492,12,FALSE)</f>
        <v>18</v>
      </c>
      <c r="P42" s="15">
        <f>VLOOKUP(C42,'[2]S0-12'!$C$3:$Z$492,13,FALSE)</f>
        <v>3</v>
      </c>
      <c r="Q42" s="15">
        <f>VLOOKUP(C42,'[2]S0-12'!$C$3:$Z$492,14,FALSE)</f>
        <v>3</v>
      </c>
      <c r="R42" s="15">
        <f>VLOOKUP(C42,'[2]S0-12'!$C$3:$Z$492,15,FALSE)</f>
        <v>2</v>
      </c>
      <c r="S42" s="15">
        <f>VLOOKUP(C42,'[2]S0-12'!$C$3:$Z$492,16,FALSE)</f>
        <v>1</v>
      </c>
      <c r="T42" s="15">
        <f>VLOOKUP(C42,'[2]S0-12'!$C$3:$Z$492,17,FALSE)</f>
        <v>6</v>
      </c>
      <c r="U42" s="15">
        <f>VLOOKUP(C42,'[2]S0-12'!$C$3:$Z$492,18,FALSE)</f>
        <v>18</v>
      </c>
      <c r="V42" s="15">
        <f>VLOOKUP(C42,'[2]S0-12'!$C$3:$Z$492,19,FALSE)</f>
        <v>3</v>
      </c>
      <c r="W42" s="15">
        <f>VLOOKUP(C42,'[2]S0-12'!$C$3:$Z$492,20,FALSE)</f>
        <v>9</v>
      </c>
      <c r="X42" s="15">
        <f>VLOOKUP(C42,'[2]S0-12'!$C$3:$Z$492,21,FALSE)</f>
        <v>26</v>
      </c>
      <c r="Y42" s="15">
        <f>VLOOKUP(C42,'[2]S0-12'!$C$3:$Z$492,22,FALSE)</f>
        <v>2.8888888888888888</v>
      </c>
      <c r="Z42" s="15" t="s">
        <v>21</v>
      </c>
    </row>
    <row r="43" spans="1:26" x14ac:dyDescent="0.25">
      <c r="A43" s="12" t="s">
        <v>44</v>
      </c>
      <c r="B43" s="12" t="s">
        <v>61</v>
      </c>
      <c r="C43" s="13">
        <v>469</v>
      </c>
      <c r="D43" s="14" t="str">
        <f>VLOOKUP(C43,'[1]SO-04'!$C$2:$E$394,3,FALSE)</f>
        <v>I-3</v>
      </c>
      <c r="F43" s="15">
        <v>61</v>
      </c>
      <c r="G43" s="16">
        <v>61</v>
      </c>
      <c r="H43" s="17">
        <f t="shared" si="0"/>
        <v>1</v>
      </c>
      <c r="I43" s="15">
        <f>VLOOKUP(C43,'[2]S0-12'!$C$3:$Z$492,6,FALSE)</f>
        <v>1</v>
      </c>
      <c r="J43" s="15">
        <f>VLOOKUP(C43,'[2]S0-12'!$C$3:$Z$492,7,FALSE)</f>
        <v>6</v>
      </c>
      <c r="K43" s="15">
        <f>VLOOKUP(C43,'[2]S0-12'!$C$3:$Z$492,8,FALSE)</f>
        <v>12</v>
      </c>
      <c r="L43" s="15">
        <f>VLOOKUP(C43,'[2]S0-12'!$C$3:$Z$492,9,FALSE)</f>
        <v>63</v>
      </c>
      <c r="M43" s="15">
        <f>VLOOKUP(C43,'[2]S0-12'!$C$3:$Z$492,10,FALSE)</f>
        <v>5.25</v>
      </c>
      <c r="N43" s="15">
        <f>VLOOKUP(C43,'[2]S0-12'!$C$3:$Z$492,11,FALSE)</f>
        <v>12</v>
      </c>
      <c r="O43" s="15">
        <f>VLOOKUP(C43,'[2]S0-12'!$C$3:$Z$492,12,FALSE)</f>
        <v>101</v>
      </c>
      <c r="P43" s="15">
        <f>VLOOKUP(C43,'[2]S0-12'!$C$3:$Z$492,13,FALSE)</f>
        <v>8.4166666666666661</v>
      </c>
      <c r="Q43" s="15">
        <f>VLOOKUP(C43,'[2]S0-12'!$C$3:$Z$492,14,FALSE)</f>
        <v>6</v>
      </c>
      <c r="R43" s="15">
        <f>VLOOKUP(C43,'[2]S0-12'!$C$3:$Z$492,15,FALSE)</f>
        <v>28</v>
      </c>
      <c r="S43" s="15">
        <f>VLOOKUP(C43,'[2]S0-12'!$C$3:$Z$492,16,FALSE)</f>
        <v>4.666666666666667</v>
      </c>
      <c r="T43" s="15">
        <f>VLOOKUP(C43,'[2]S0-12'!$C$3:$Z$492,17,FALSE)</f>
        <v>12</v>
      </c>
      <c r="U43" s="15">
        <f>VLOOKUP(C43,'[2]S0-12'!$C$3:$Z$492,18,FALSE)</f>
        <v>101</v>
      </c>
      <c r="V43" s="15">
        <f>VLOOKUP(C43,'[2]S0-12'!$C$3:$Z$492,19,FALSE)</f>
        <v>8.4166666666666661</v>
      </c>
      <c r="W43" s="15">
        <f>VLOOKUP(C43,'[2]S0-12'!$C$3:$Z$492,20,FALSE)</f>
        <v>18</v>
      </c>
      <c r="X43" s="15">
        <f>VLOOKUP(C43,'[2]S0-12'!$C$3:$Z$492,21,FALSE)</f>
        <v>38</v>
      </c>
      <c r="Y43" s="15">
        <f>VLOOKUP(C43,'[2]S0-12'!$C$3:$Z$492,22,FALSE)</f>
        <v>2.1111111111111112</v>
      </c>
      <c r="Z43" s="15" t="s">
        <v>21</v>
      </c>
    </row>
    <row r="44" spans="1:26" x14ac:dyDescent="0.25">
      <c r="A44" s="12" t="s">
        <v>44</v>
      </c>
      <c r="B44" s="12" t="s">
        <v>62</v>
      </c>
      <c r="C44" s="13">
        <v>470</v>
      </c>
      <c r="D44" s="14" t="str">
        <f>VLOOKUP(C44,'[1]SO-04'!$C$2:$E$394,3,FALSE)</f>
        <v>I-2</v>
      </c>
      <c r="F44" s="15">
        <v>32</v>
      </c>
      <c r="G44" s="16">
        <v>32</v>
      </c>
      <c r="H44" s="17">
        <f t="shared" si="0"/>
        <v>1</v>
      </c>
      <c r="I44" s="15">
        <f>VLOOKUP(C44,'[2]S0-12'!$C$3:$Z$492,6,FALSE)</f>
        <v>1</v>
      </c>
      <c r="J44" s="15">
        <f>VLOOKUP(C44,'[2]S0-12'!$C$3:$Z$492,7,FALSE)</f>
        <v>3</v>
      </c>
      <c r="K44" s="15">
        <f>VLOOKUP(C44,'[2]S0-12'!$C$3:$Z$492,8,FALSE)</f>
        <v>6</v>
      </c>
      <c r="L44" s="15">
        <f>VLOOKUP(C44,'[2]S0-12'!$C$3:$Z$492,9,FALSE)</f>
        <v>24</v>
      </c>
      <c r="M44" s="15">
        <f>VLOOKUP(C44,'[2]S0-12'!$C$3:$Z$492,10,FALSE)</f>
        <v>4</v>
      </c>
      <c r="N44" s="15">
        <f>VLOOKUP(C44,'[2]S0-12'!$C$3:$Z$492,11,FALSE)</f>
        <v>6</v>
      </c>
      <c r="O44" s="15">
        <f>VLOOKUP(C44,'[2]S0-12'!$C$3:$Z$492,12,FALSE)</f>
        <v>8</v>
      </c>
      <c r="P44" s="15">
        <f>VLOOKUP(C44,'[2]S0-12'!$C$3:$Z$492,13,FALSE)</f>
        <v>1.3333333333333333</v>
      </c>
      <c r="Q44" s="15">
        <f>VLOOKUP(C44,'[2]S0-12'!$C$3:$Z$492,14,FALSE)</f>
        <v>3</v>
      </c>
      <c r="R44" s="15">
        <f>VLOOKUP(C44,'[2]S0-12'!$C$3:$Z$492,15,FALSE)</f>
        <v>2</v>
      </c>
      <c r="S44" s="15">
        <f>VLOOKUP(C44,'[2]S0-12'!$C$3:$Z$492,16,FALSE)</f>
        <v>1</v>
      </c>
      <c r="T44" s="15">
        <f>VLOOKUP(C44,'[2]S0-12'!$C$3:$Z$492,17,FALSE)</f>
        <v>6</v>
      </c>
      <c r="U44" s="15">
        <f>VLOOKUP(C44,'[2]S0-12'!$C$3:$Z$492,18,FALSE)</f>
        <v>8</v>
      </c>
      <c r="V44" s="15">
        <f>VLOOKUP(C44,'[2]S0-12'!$C$3:$Z$492,19,FALSE)</f>
        <v>1.3333333333333333</v>
      </c>
      <c r="W44" s="15">
        <f>VLOOKUP(C44,'[2]S0-12'!$C$3:$Z$492,20,FALSE)</f>
        <v>9</v>
      </c>
      <c r="X44" s="15">
        <f>VLOOKUP(C44,'[2]S0-12'!$C$3:$Z$492,21,FALSE)</f>
        <v>32</v>
      </c>
      <c r="Y44" s="15">
        <f>VLOOKUP(C44,'[2]S0-12'!$C$3:$Z$492,22,FALSE)</f>
        <v>3.5555555555555554</v>
      </c>
      <c r="Z44" s="15" t="s">
        <v>21</v>
      </c>
    </row>
    <row r="45" spans="1:26" x14ac:dyDescent="0.25">
      <c r="A45" s="12" t="s">
        <v>44</v>
      </c>
      <c r="B45" s="12" t="s">
        <v>63</v>
      </c>
      <c r="C45" s="13">
        <v>471</v>
      </c>
      <c r="D45" s="14" t="str">
        <f>VLOOKUP(C45,'[1]SO-04'!$C$2:$E$394,3,FALSE)</f>
        <v>I-2</v>
      </c>
      <c r="F45" s="15">
        <v>124</v>
      </c>
      <c r="G45" s="16">
        <v>124</v>
      </c>
      <c r="H45" s="17">
        <f t="shared" si="0"/>
        <v>1</v>
      </c>
      <c r="I45" s="15">
        <f>VLOOKUP(C45,'[2]S0-12'!$C$3:$Z$492,6,FALSE)</f>
        <v>1</v>
      </c>
      <c r="J45" s="15">
        <f>VLOOKUP(C45,'[2]S0-12'!$C$3:$Z$492,7,FALSE)</f>
        <v>11</v>
      </c>
      <c r="K45" s="15">
        <f>VLOOKUP(C45,'[2]S0-12'!$C$3:$Z$492,8,FALSE)</f>
        <v>22</v>
      </c>
      <c r="L45" s="15">
        <f>VLOOKUP(C45,'[2]S0-12'!$C$3:$Z$492,9,FALSE)</f>
        <v>72</v>
      </c>
      <c r="M45" s="15">
        <f>VLOOKUP(C45,'[2]S0-12'!$C$3:$Z$492,10,FALSE)</f>
        <v>3.2727272727272729</v>
      </c>
      <c r="N45" s="15">
        <f>VLOOKUP(C45,'[2]S0-12'!$C$3:$Z$492,11,FALSE)</f>
        <v>22</v>
      </c>
      <c r="O45" s="15">
        <f>VLOOKUP(C45,'[2]S0-12'!$C$3:$Z$492,12,FALSE)</f>
        <v>70</v>
      </c>
      <c r="P45" s="15">
        <f>VLOOKUP(C45,'[2]S0-12'!$C$3:$Z$492,13,FALSE)</f>
        <v>3.1818181818181817</v>
      </c>
      <c r="Q45" s="15">
        <f>VLOOKUP(C45,'[2]S0-12'!$C$3:$Z$492,14,FALSE)</f>
        <v>11</v>
      </c>
      <c r="R45" s="15">
        <f>VLOOKUP(C45,'[2]S0-12'!$C$3:$Z$492,15,FALSE)</f>
        <v>2</v>
      </c>
      <c r="S45" s="15">
        <f>VLOOKUP(C45,'[2]S0-12'!$C$3:$Z$492,16,FALSE)</f>
        <v>1</v>
      </c>
      <c r="T45" s="15">
        <f>VLOOKUP(C45,'[2]S0-12'!$C$3:$Z$492,17,FALSE)</f>
        <v>22</v>
      </c>
      <c r="U45" s="15">
        <f>VLOOKUP(C45,'[2]S0-12'!$C$3:$Z$492,18,FALSE)</f>
        <v>70</v>
      </c>
      <c r="V45" s="15">
        <f>VLOOKUP(C45,'[2]S0-12'!$C$3:$Z$492,19,FALSE)</f>
        <v>3.1818181818181817</v>
      </c>
      <c r="W45" s="15">
        <f>VLOOKUP(C45,'[2]S0-12'!$C$3:$Z$492,20,FALSE)</f>
        <v>33</v>
      </c>
      <c r="X45" s="15">
        <f>VLOOKUP(C45,'[2]S0-12'!$C$3:$Z$492,21,FALSE)</f>
        <v>116</v>
      </c>
      <c r="Y45" s="15">
        <f>VLOOKUP(C45,'[2]S0-12'!$C$3:$Z$492,22,FALSE)</f>
        <v>3.5151515151515151</v>
      </c>
      <c r="Z45" s="15" t="s">
        <v>21</v>
      </c>
    </row>
    <row r="46" spans="1:26" x14ac:dyDescent="0.25">
      <c r="A46" s="12" t="s">
        <v>44</v>
      </c>
      <c r="B46" s="12" t="s">
        <v>64</v>
      </c>
      <c r="C46" s="13">
        <v>472</v>
      </c>
      <c r="D46" s="14" t="str">
        <f>VLOOKUP(C46,'[1]SO-04'!$C$2:$E$394,3,FALSE)</f>
        <v>I-2</v>
      </c>
      <c r="F46" s="15">
        <v>27</v>
      </c>
      <c r="G46" s="16">
        <v>26</v>
      </c>
      <c r="H46" s="17">
        <f t="shared" si="0"/>
        <v>0.96296296296296291</v>
      </c>
      <c r="I46" s="15">
        <f>VLOOKUP(C46,'[2]S0-12'!$C$3:$Z$492,6,FALSE)</f>
        <v>1</v>
      </c>
      <c r="J46" s="15">
        <f>VLOOKUP(C46,'[2]S0-12'!$C$3:$Z$492,7,FALSE)</f>
        <v>3</v>
      </c>
      <c r="K46" s="15">
        <f>VLOOKUP(C46,'[2]S0-12'!$C$3:$Z$492,8,FALSE)</f>
        <v>6</v>
      </c>
      <c r="L46" s="15">
        <f>VLOOKUP(C46,'[2]S0-12'!$C$3:$Z$492,9,FALSE)</f>
        <v>12</v>
      </c>
      <c r="M46" s="15">
        <f>VLOOKUP(C46,'[2]S0-12'!$C$3:$Z$492,10,FALSE)</f>
        <v>2</v>
      </c>
      <c r="N46" s="15">
        <f>VLOOKUP(C46,'[2]S0-12'!$C$3:$Z$492,11,FALSE)</f>
        <v>6</v>
      </c>
      <c r="O46" s="15">
        <f>VLOOKUP(C46,'[2]S0-12'!$C$3:$Z$492,12,FALSE)</f>
        <v>13</v>
      </c>
      <c r="P46" s="15">
        <f>VLOOKUP(C46,'[2]S0-12'!$C$3:$Z$492,13,FALSE)</f>
        <v>2.1666666666666665</v>
      </c>
      <c r="Q46" s="15">
        <f>VLOOKUP(C46,'[2]S0-12'!$C$3:$Z$492,14,FALSE)</f>
        <v>3</v>
      </c>
      <c r="R46" s="15">
        <f>VLOOKUP(C46,'[2]S0-12'!$C$3:$Z$492,15,FALSE)</f>
        <v>1</v>
      </c>
      <c r="S46" s="15">
        <f>VLOOKUP(C46,'[2]S0-12'!$C$3:$Z$492,16,FALSE)</f>
        <v>1</v>
      </c>
      <c r="T46" s="15">
        <f>VLOOKUP(C46,'[2]S0-12'!$C$3:$Z$492,17,FALSE)</f>
        <v>6</v>
      </c>
      <c r="U46" s="15">
        <f>VLOOKUP(C46,'[2]S0-12'!$C$3:$Z$492,18,FALSE)</f>
        <v>13</v>
      </c>
      <c r="V46" s="15">
        <f>VLOOKUP(C46,'[2]S0-12'!$C$3:$Z$492,19,FALSE)</f>
        <v>2.1666666666666665</v>
      </c>
      <c r="W46" s="15">
        <f>VLOOKUP(C46,'[2]S0-12'!$C$3:$Z$492,20,FALSE)</f>
        <v>9</v>
      </c>
      <c r="X46" s="15">
        <f>VLOOKUP(C46,'[2]S0-12'!$C$3:$Z$492,21,FALSE)</f>
        <v>22</v>
      </c>
      <c r="Y46" s="15">
        <f>VLOOKUP(C46,'[2]S0-12'!$C$3:$Z$492,22,FALSE)</f>
        <v>2.4444444444444446</v>
      </c>
      <c r="Z46" s="15" t="s">
        <v>21</v>
      </c>
    </row>
    <row r="47" spans="1:26" x14ac:dyDescent="0.25">
      <c r="A47" s="12" t="s">
        <v>44</v>
      </c>
      <c r="B47" s="12" t="s">
        <v>65</v>
      </c>
      <c r="C47" s="13">
        <v>473</v>
      </c>
      <c r="D47" s="14" t="str">
        <f>VLOOKUP(C47,'[1]SO-04'!$C$2:$E$394,3,FALSE)</f>
        <v>I-3</v>
      </c>
      <c r="F47" s="15">
        <v>81</v>
      </c>
      <c r="G47" s="16">
        <v>80</v>
      </c>
      <c r="H47" s="17">
        <f t="shared" si="0"/>
        <v>0.98765432098765427</v>
      </c>
      <c r="I47" s="15">
        <f>VLOOKUP(C47,'[2]S0-12'!$C$3:$Z$492,6,FALSE)</f>
        <v>1</v>
      </c>
      <c r="J47" s="15">
        <f>VLOOKUP(C47,'[2]S0-12'!$C$3:$Z$492,7,FALSE)</f>
        <v>7</v>
      </c>
      <c r="K47" s="15">
        <f>VLOOKUP(C47,'[2]S0-12'!$C$3:$Z$492,8,FALSE)</f>
        <v>14</v>
      </c>
      <c r="L47" s="15">
        <f>VLOOKUP(C47,'[2]S0-12'!$C$3:$Z$492,9,FALSE)</f>
        <v>58</v>
      </c>
      <c r="M47" s="15">
        <f>VLOOKUP(C47,'[2]S0-12'!$C$3:$Z$492,10,FALSE)</f>
        <v>4.1428571428571432</v>
      </c>
      <c r="N47" s="15">
        <f>VLOOKUP(C47,'[2]S0-12'!$C$3:$Z$492,11,FALSE)</f>
        <v>14</v>
      </c>
      <c r="O47" s="15">
        <f>VLOOKUP(C47,'[2]S0-12'!$C$3:$Z$492,12,FALSE)</f>
        <v>15</v>
      </c>
      <c r="P47" s="15">
        <f>VLOOKUP(C47,'[2]S0-12'!$C$3:$Z$492,13,FALSE)</f>
        <v>1.0714285714285714</v>
      </c>
      <c r="Q47" s="15">
        <f>VLOOKUP(C47,'[2]S0-12'!$C$3:$Z$492,14,FALSE)</f>
        <v>7</v>
      </c>
      <c r="R47" s="15">
        <f>VLOOKUP(C47,'[2]S0-12'!$C$3:$Z$492,15,FALSE)</f>
        <v>1</v>
      </c>
      <c r="S47" s="15">
        <f>VLOOKUP(C47,'[2]S0-12'!$C$3:$Z$492,16,FALSE)</f>
        <v>1</v>
      </c>
      <c r="T47" s="15">
        <f>VLOOKUP(C47,'[2]S0-12'!$C$3:$Z$492,17,FALSE)</f>
        <v>14</v>
      </c>
      <c r="U47" s="15">
        <f>VLOOKUP(C47,'[2]S0-12'!$C$3:$Z$492,18,FALSE)</f>
        <v>15</v>
      </c>
      <c r="V47" s="15">
        <f>VLOOKUP(C47,'[2]S0-12'!$C$3:$Z$492,19,FALSE)</f>
        <v>1.0714285714285714</v>
      </c>
      <c r="W47" s="15">
        <f>VLOOKUP(C47,'[2]S0-12'!$C$3:$Z$492,20,FALSE)</f>
        <v>21</v>
      </c>
      <c r="X47" s="15">
        <f>VLOOKUP(C47,'[2]S0-12'!$C$3:$Z$492,21,FALSE)</f>
        <v>40</v>
      </c>
      <c r="Y47" s="15">
        <f>VLOOKUP(C47,'[2]S0-12'!$C$3:$Z$492,22,FALSE)</f>
        <v>1.9047619047619047</v>
      </c>
      <c r="Z47" s="15" t="s">
        <v>21</v>
      </c>
    </row>
    <row r="48" spans="1:26" x14ac:dyDescent="0.25">
      <c r="A48" s="12" t="s">
        <v>44</v>
      </c>
      <c r="B48" s="12" t="s">
        <v>66</v>
      </c>
      <c r="C48" s="13">
        <v>474</v>
      </c>
      <c r="D48" s="14" t="str">
        <f>VLOOKUP(C48,'[1]SO-04'!$C$2:$E$394,3,FALSE)</f>
        <v>I-2</v>
      </c>
      <c r="F48" s="15">
        <v>50</v>
      </c>
      <c r="G48" s="16">
        <v>50</v>
      </c>
      <c r="H48" s="17">
        <f t="shared" si="0"/>
        <v>1</v>
      </c>
      <c r="I48" s="15">
        <f>VLOOKUP(C48,'[2]S0-12'!$C$3:$Z$492,6,FALSE)</f>
        <v>1</v>
      </c>
      <c r="J48" s="15">
        <f>VLOOKUP(C48,'[2]S0-12'!$C$3:$Z$492,7,FALSE)</f>
        <v>5</v>
      </c>
      <c r="K48" s="15">
        <f>VLOOKUP(C48,'[2]S0-12'!$C$3:$Z$492,8,FALSE)</f>
        <v>10</v>
      </c>
      <c r="L48" s="15">
        <f>VLOOKUP(C48,'[2]S0-12'!$C$3:$Z$492,9,FALSE)</f>
        <v>26</v>
      </c>
      <c r="M48" s="15">
        <f>VLOOKUP(C48,'[2]S0-12'!$C$3:$Z$492,10,FALSE)</f>
        <v>2.6</v>
      </c>
      <c r="N48" s="15">
        <f>VLOOKUP(C48,'[2]S0-12'!$C$3:$Z$492,11,FALSE)</f>
        <v>10</v>
      </c>
      <c r="O48" s="15">
        <f>VLOOKUP(C48,'[2]S0-12'!$C$3:$Z$492,12,FALSE)</f>
        <v>14</v>
      </c>
      <c r="P48" s="15">
        <f>VLOOKUP(C48,'[2]S0-12'!$C$3:$Z$492,13,FALSE)</f>
        <v>1.4</v>
      </c>
      <c r="Q48" s="15">
        <f>VLOOKUP(C48,'[2]S0-12'!$C$3:$Z$492,14,FALSE)</f>
        <v>5</v>
      </c>
      <c r="R48" s="15">
        <f>VLOOKUP(C48,'[2]S0-12'!$C$3:$Z$492,15,FALSE)</f>
        <v>1</v>
      </c>
      <c r="S48" s="15">
        <f>VLOOKUP(C48,'[2]S0-12'!$C$3:$Z$492,16,FALSE)</f>
        <v>1</v>
      </c>
      <c r="T48" s="15">
        <f>VLOOKUP(C48,'[2]S0-12'!$C$3:$Z$492,17,FALSE)</f>
        <v>10</v>
      </c>
      <c r="U48" s="15">
        <f>VLOOKUP(C48,'[2]S0-12'!$C$3:$Z$492,18,FALSE)</f>
        <v>14</v>
      </c>
      <c r="V48" s="15">
        <f>VLOOKUP(C48,'[2]S0-12'!$C$3:$Z$492,19,FALSE)</f>
        <v>1.4</v>
      </c>
      <c r="W48" s="15">
        <f>VLOOKUP(C48,'[2]S0-12'!$C$3:$Z$492,20,FALSE)</f>
        <v>15</v>
      </c>
      <c r="X48" s="15">
        <f>VLOOKUP(C48,'[2]S0-12'!$C$3:$Z$492,21,FALSE)</f>
        <v>22</v>
      </c>
      <c r="Y48" s="15">
        <f>VLOOKUP(C48,'[2]S0-12'!$C$3:$Z$492,22,FALSE)</f>
        <v>1.4666666666666666</v>
      </c>
      <c r="Z48" s="15" t="s">
        <v>21</v>
      </c>
    </row>
    <row r="49" spans="1:26" x14ac:dyDescent="0.25">
      <c r="A49" s="12" t="s">
        <v>44</v>
      </c>
      <c r="B49" s="12" t="s">
        <v>67</v>
      </c>
      <c r="C49" s="13">
        <v>475</v>
      </c>
      <c r="D49" s="14" t="str">
        <f>VLOOKUP(C49,'[1]SO-04'!$C$2:$E$394,3,FALSE)</f>
        <v>I-1</v>
      </c>
      <c r="F49" s="15">
        <v>19</v>
      </c>
      <c r="G49" s="16">
        <v>19</v>
      </c>
      <c r="H49" s="17">
        <f t="shared" si="0"/>
        <v>1</v>
      </c>
      <c r="I49" s="15">
        <f>VLOOKUP(C49,'[2]S0-12'!$C$3:$Z$492,6,FALSE)</f>
        <v>1</v>
      </c>
      <c r="J49" s="15">
        <f>VLOOKUP(C49,'[2]S0-12'!$C$3:$Z$492,7,FALSE)</f>
        <v>2</v>
      </c>
      <c r="K49" s="15">
        <f>VLOOKUP(C49,'[2]S0-12'!$C$3:$Z$492,8,FALSE)</f>
        <v>4</v>
      </c>
      <c r="L49" s="15">
        <f>VLOOKUP(C49,'[2]S0-12'!$C$3:$Z$492,9,FALSE)</f>
        <v>10</v>
      </c>
      <c r="M49" s="15">
        <f>VLOOKUP(C49,'[2]S0-12'!$C$3:$Z$492,10,FALSE)</f>
        <v>2.5</v>
      </c>
      <c r="N49" s="15">
        <f>VLOOKUP(C49,'[2]S0-12'!$C$3:$Z$492,11,FALSE)</f>
        <v>4</v>
      </c>
      <c r="O49" s="15">
        <f>VLOOKUP(C49,'[2]S0-12'!$C$3:$Z$492,12,FALSE)</f>
        <v>4</v>
      </c>
      <c r="P49" s="15">
        <f>VLOOKUP(C49,'[2]S0-12'!$C$3:$Z$492,13,FALSE)</f>
        <v>1</v>
      </c>
      <c r="Q49" s="15">
        <f>VLOOKUP(C49,'[2]S0-12'!$C$3:$Z$492,14,FALSE)</f>
        <v>2</v>
      </c>
      <c r="R49" s="15">
        <f>VLOOKUP(C49,'[2]S0-12'!$C$3:$Z$492,15,FALSE)</f>
        <v>2</v>
      </c>
      <c r="S49" s="15">
        <f>VLOOKUP(C49,'[2]S0-12'!$C$3:$Z$492,16,FALSE)</f>
        <v>1</v>
      </c>
      <c r="T49" s="15">
        <f>VLOOKUP(C49,'[2]S0-12'!$C$3:$Z$492,17,FALSE)</f>
        <v>4</v>
      </c>
      <c r="U49" s="15">
        <f>VLOOKUP(C49,'[2]S0-12'!$C$3:$Z$492,18,FALSE)</f>
        <v>4</v>
      </c>
      <c r="V49" s="15">
        <f>VLOOKUP(C49,'[2]S0-12'!$C$3:$Z$492,19,FALSE)</f>
        <v>1</v>
      </c>
      <c r="W49" s="15">
        <f>VLOOKUP(C49,'[2]S0-12'!$C$3:$Z$492,20,FALSE)</f>
        <v>6</v>
      </c>
      <c r="X49" s="15">
        <f>VLOOKUP(C49,'[2]S0-12'!$C$3:$Z$492,21,FALSE)</f>
        <v>16</v>
      </c>
      <c r="Y49" s="15">
        <f>VLOOKUP(C49,'[2]S0-12'!$C$3:$Z$492,22,FALSE)</f>
        <v>2.6666666666666665</v>
      </c>
      <c r="Z49" s="15" t="s">
        <v>21</v>
      </c>
    </row>
    <row r="50" spans="1:26" x14ac:dyDescent="0.25">
      <c r="A50" s="12" t="s">
        <v>44</v>
      </c>
      <c r="B50" s="12" t="s">
        <v>68</v>
      </c>
      <c r="C50" s="13">
        <v>477</v>
      </c>
      <c r="D50" s="14" t="str">
        <f>VLOOKUP(C50,'[1]SO-04'!$C$2:$E$394,3,FALSE)</f>
        <v>I-2</v>
      </c>
      <c r="F50" s="15">
        <v>26</v>
      </c>
      <c r="G50" s="16">
        <v>26</v>
      </c>
      <c r="H50" s="17">
        <f t="shared" si="0"/>
        <v>1</v>
      </c>
      <c r="I50" s="15">
        <f>VLOOKUP(C50,'[2]S0-12'!$C$3:$Z$492,6,FALSE)</f>
        <v>1</v>
      </c>
      <c r="J50" s="15">
        <f>VLOOKUP(C50,'[2]S0-12'!$C$3:$Z$492,7,FALSE)</f>
        <v>3</v>
      </c>
      <c r="K50" s="15">
        <f>VLOOKUP(C50,'[2]S0-12'!$C$3:$Z$492,8,FALSE)</f>
        <v>6</v>
      </c>
      <c r="L50" s="15">
        <f>VLOOKUP(C50,'[2]S0-12'!$C$3:$Z$492,9,FALSE)</f>
        <v>18</v>
      </c>
      <c r="M50" s="15">
        <f>VLOOKUP(C50,'[2]S0-12'!$C$3:$Z$492,10,FALSE)</f>
        <v>3</v>
      </c>
      <c r="N50" s="15">
        <f>VLOOKUP(C50,'[2]S0-12'!$C$3:$Z$492,11,FALSE)</f>
        <v>6</v>
      </c>
      <c r="O50" s="15">
        <f>VLOOKUP(C50,'[2]S0-12'!$C$3:$Z$492,12,FALSE)</f>
        <v>8</v>
      </c>
      <c r="P50" s="15">
        <f>VLOOKUP(C50,'[2]S0-12'!$C$3:$Z$492,13,FALSE)</f>
        <v>1.3333333333333333</v>
      </c>
      <c r="Q50" s="15">
        <f>VLOOKUP(C50,'[2]S0-12'!$C$3:$Z$492,14,FALSE)</f>
        <v>3</v>
      </c>
      <c r="R50" s="15">
        <f>VLOOKUP(C50,'[2]S0-12'!$C$3:$Z$492,15,FALSE)</f>
        <v>2</v>
      </c>
      <c r="S50" s="15">
        <f>VLOOKUP(C50,'[2]S0-12'!$C$3:$Z$492,16,FALSE)</f>
        <v>1</v>
      </c>
      <c r="T50" s="15">
        <f>VLOOKUP(C50,'[2]S0-12'!$C$3:$Z$492,17,FALSE)</f>
        <v>6</v>
      </c>
      <c r="U50" s="15">
        <f>VLOOKUP(C50,'[2]S0-12'!$C$3:$Z$492,18,FALSE)</f>
        <v>8</v>
      </c>
      <c r="V50" s="15">
        <f>VLOOKUP(C50,'[2]S0-12'!$C$3:$Z$492,19,FALSE)</f>
        <v>1.3333333333333333</v>
      </c>
      <c r="W50" s="15">
        <f>VLOOKUP(C50,'[2]S0-12'!$C$3:$Z$492,20,FALSE)</f>
        <v>9</v>
      </c>
      <c r="X50" s="15">
        <f>VLOOKUP(C50,'[2]S0-12'!$C$3:$Z$492,21,FALSE)</f>
        <v>13</v>
      </c>
      <c r="Y50" s="15">
        <f>VLOOKUP(C50,'[2]S0-12'!$C$3:$Z$492,22,FALSE)</f>
        <v>1.4444444444444444</v>
      </c>
      <c r="Z50" s="15" t="s">
        <v>21</v>
      </c>
    </row>
    <row r="51" spans="1:26" x14ac:dyDescent="0.25">
      <c r="A51" s="12" t="s">
        <v>44</v>
      </c>
      <c r="B51" s="12" t="s">
        <v>69</v>
      </c>
      <c r="C51" s="13">
        <v>478</v>
      </c>
      <c r="D51" s="14" t="s">
        <v>70</v>
      </c>
      <c r="F51" s="15">
        <v>13</v>
      </c>
      <c r="G51" s="16">
        <v>13</v>
      </c>
      <c r="H51" s="17">
        <f t="shared" si="0"/>
        <v>1</v>
      </c>
      <c r="I51" s="15">
        <f>VLOOKUP(C51,'[2]S0-12'!$C$3:$Z$492,6,FALSE)</f>
        <v>1</v>
      </c>
      <c r="J51" s="15">
        <f>VLOOKUP(C51,'[2]S0-12'!$C$3:$Z$492,7,FALSE)</f>
        <v>2</v>
      </c>
      <c r="K51" s="15">
        <f>VLOOKUP(C51,'[2]S0-12'!$C$3:$Z$492,8,FALSE)</f>
        <v>4</v>
      </c>
      <c r="L51" s="15">
        <f>VLOOKUP(C51,'[2]S0-12'!$C$3:$Z$492,9,FALSE)</f>
        <v>10</v>
      </c>
      <c r="M51" s="15">
        <f>VLOOKUP(C51,'[2]S0-12'!$C$3:$Z$492,10,FALSE)</f>
        <v>2.5</v>
      </c>
      <c r="N51" s="15">
        <f>VLOOKUP(C51,'[2]S0-12'!$C$3:$Z$492,11,FALSE)</f>
        <v>4</v>
      </c>
      <c r="O51" s="15">
        <f>VLOOKUP(C51,'[2]S0-12'!$C$3:$Z$492,12,FALSE)</f>
        <v>8</v>
      </c>
      <c r="P51" s="15">
        <f>VLOOKUP(C51,'[2]S0-12'!$C$3:$Z$492,13,FALSE)</f>
        <v>2</v>
      </c>
      <c r="Q51" s="15">
        <f>VLOOKUP(C51,'[2]S0-12'!$C$3:$Z$492,14,FALSE)</f>
        <v>2</v>
      </c>
      <c r="R51" s="15">
        <f>VLOOKUP(C51,'[2]S0-12'!$C$3:$Z$492,15,FALSE)</f>
        <v>1</v>
      </c>
      <c r="S51" s="15">
        <f>VLOOKUP(C51,'[2]S0-12'!$C$3:$Z$492,16,FALSE)</f>
        <v>1</v>
      </c>
      <c r="T51" s="15">
        <f>VLOOKUP(C51,'[2]S0-12'!$C$3:$Z$492,17,FALSE)</f>
        <v>4</v>
      </c>
      <c r="U51" s="15">
        <f>VLOOKUP(C51,'[2]S0-12'!$C$3:$Z$492,18,FALSE)</f>
        <v>8</v>
      </c>
      <c r="V51" s="15">
        <f>VLOOKUP(C51,'[2]S0-12'!$C$3:$Z$492,19,FALSE)</f>
        <v>2</v>
      </c>
      <c r="W51" s="15">
        <f>VLOOKUP(C51,'[2]S0-12'!$C$3:$Z$492,20,FALSE)</f>
        <v>6</v>
      </c>
      <c r="X51" s="15">
        <f>VLOOKUP(C51,'[2]S0-12'!$C$3:$Z$492,21,FALSE)</f>
        <v>11</v>
      </c>
      <c r="Y51" s="15">
        <f>VLOOKUP(C51,'[2]S0-12'!$C$3:$Z$492,22,FALSE)</f>
        <v>1.8333333333333333</v>
      </c>
      <c r="Z51" s="15" t="s">
        <v>21</v>
      </c>
    </row>
    <row r="52" spans="1:26" x14ac:dyDescent="0.25">
      <c r="A52" s="12" t="s">
        <v>44</v>
      </c>
      <c r="B52" s="12" t="s">
        <v>71</v>
      </c>
      <c r="C52" s="13">
        <v>479</v>
      </c>
      <c r="D52" s="14" t="s">
        <v>70</v>
      </c>
      <c r="F52" s="15">
        <v>48</v>
      </c>
      <c r="G52" s="16">
        <v>49</v>
      </c>
      <c r="H52" s="17">
        <f t="shared" si="0"/>
        <v>1.0208333333333333</v>
      </c>
      <c r="I52" s="15">
        <f>VLOOKUP(C52,'[2]S0-12'!$C$3:$Z$492,6,FALSE)</f>
        <v>1</v>
      </c>
      <c r="J52" s="15">
        <f>VLOOKUP(C52,'[2]S0-12'!$C$3:$Z$492,7,FALSE)</f>
        <v>5</v>
      </c>
      <c r="K52" s="15">
        <f>VLOOKUP(C52,'[2]S0-12'!$C$3:$Z$492,8,FALSE)</f>
        <v>10</v>
      </c>
      <c r="L52" s="15">
        <f>VLOOKUP(C52,'[2]S0-12'!$C$3:$Z$492,9,FALSE)</f>
        <v>27</v>
      </c>
      <c r="M52" s="15">
        <f>VLOOKUP(C52,'[2]S0-12'!$C$3:$Z$492,10,FALSE)</f>
        <v>2.7</v>
      </c>
      <c r="N52" s="15">
        <f>VLOOKUP(C52,'[2]S0-12'!$C$3:$Z$492,11,FALSE)</f>
        <v>10</v>
      </c>
      <c r="O52" s="15">
        <f>VLOOKUP(C52,'[2]S0-12'!$C$3:$Z$492,12,FALSE)</f>
        <v>18</v>
      </c>
      <c r="P52" s="15">
        <f>VLOOKUP(C52,'[2]S0-12'!$C$3:$Z$492,13,FALSE)</f>
        <v>1.8</v>
      </c>
      <c r="Q52" s="15">
        <f>VLOOKUP(C52,'[2]S0-12'!$C$3:$Z$492,14,FALSE)</f>
        <v>5</v>
      </c>
      <c r="R52" s="15">
        <f>VLOOKUP(C52,'[2]S0-12'!$C$3:$Z$492,15,FALSE)</f>
        <v>4</v>
      </c>
      <c r="S52" s="15">
        <f>VLOOKUP(C52,'[2]S0-12'!$C$3:$Z$492,16,FALSE)</f>
        <v>1</v>
      </c>
      <c r="T52" s="15">
        <f>VLOOKUP(C52,'[2]S0-12'!$C$3:$Z$492,17,FALSE)</f>
        <v>10</v>
      </c>
      <c r="U52" s="15">
        <f>VLOOKUP(C52,'[2]S0-12'!$C$3:$Z$492,18,FALSE)</f>
        <v>18</v>
      </c>
      <c r="V52" s="15">
        <f>VLOOKUP(C52,'[2]S0-12'!$C$3:$Z$492,19,FALSE)</f>
        <v>1.8</v>
      </c>
      <c r="W52" s="15">
        <f>VLOOKUP(C52,'[2]S0-12'!$C$3:$Z$492,20,FALSE)</f>
        <v>15</v>
      </c>
      <c r="X52" s="15">
        <f>VLOOKUP(C52,'[2]S0-12'!$C$3:$Z$492,21,FALSE)</f>
        <v>19</v>
      </c>
      <c r="Y52" s="15">
        <f>VLOOKUP(C52,'[2]S0-12'!$C$3:$Z$492,22,FALSE)</f>
        <v>1.2666666666666666</v>
      </c>
      <c r="Z52" s="15" t="s">
        <v>21</v>
      </c>
    </row>
    <row r="53" spans="1:26" x14ac:dyDescent="0.25">
      <c r="A53" s="12" t="s">
        <v>44</v>
      </c>
      <c r="B53" s="12" t="s">
        <v>72</v>
      </c>
      <c r="C53" s="13">
        <v>480</v>
      </c>
      <c r="D53" s="14" t="s">
        <v>70</v>
      </c>
      <c r="F53" s="15">
        <v>11</v>
      </c>
      <c r="G53" s="16">
        <v>10</v>
      </c>
      <c r="H53" s="17">
        <f t="shared" si="0"/>
        <v>0.90909090909090906</v>
      </c>
      <c r="I53" s="15">
        <f>VLOOKUP(C53,'[2]S0-12'!$C$3:$Z$492,6,FALSE)</f>
        <v>1</v>
      </c>
      <c r="J53" s="15">
        <f>VLOOKUP(C53,'[2]S0-12'!$C$3:$Z$492,7,FALSE)</f>
        <v>1</v>
      </c>
      <c r="K53" s="15">
        <f>VLOOKUP(C53,'[2]S0-12'!$C$3:$Z$492,8,FALSE)</f>
        <v>2</v>
      </c>
      <c r="L53" s="15">
        <f>VLOOKUP(C53,'[2]S0-12'!$C$3:$Z$492,9,FALSE)</f>
        <v>8</v>
      </c>
      <c r="M53" s="15">
        <f>VLOOKUP(C53,'[2]S0-12'!$C$3:$Z$492,10,FALSE)</f>
        <v>4</v>
      </c>
      <c r="N53" s="15">
        <f>VLOOKUP(C53,'[2]S0-12'!$C$3:$Z$492,11,FALSE)</f>
        <v>2</v>
      </c>
      <c r="O53" s="15">
        <f>VLOOKUP(C53,'[2]S0-12'!$C$3:$Z$492,12,FALSE)</f>
        <v>8</v>
      </c>
      <c r="P53" s="15">
        <f>VLOOKUP(C53,'[2]S0-12'!$C$3:$Z$492,13,FALSE)</f>
        <v>4</v>
      </c>
      <c r="Q53" s="15">
        <f>VLOOKUP(C53,'[2]S0-12'!$C$3:$Z$492,14,FALSE)</f>
        <v>1</v>
      </c>
      <c r="R53" s="15">
        <f>VLOOKUP(C53,'[2]S0-12'!$C$3:$Z$492,15,FALSE)</f>
        <v>1</v>
      </c>
      <c r="S53" s="15">
        <f>VLOOKUP(C53,'[2]S0-12'!$C$3:$Z$492,16,FALSE)</f>
        <v>1</v>
      </c>
      <c r="T53" s="15">
        <f>VLOOKUP(C53,'[2]S0-12'!$C$3:$Z$492,17,FALSE)</f>
        <v>2</v>
      </c>
      <c r="U53" s="15">
        <f>VLOOKUP(C53,'[2]S0-12'!$C$3:$Z$492,18,FALSE)</f>
        <v>8</v>
      </c>
      <c r="V53" s="15">
        <f>VLOOKUP(C53,'[2]S0-12'!$C$3:$Z$492,19,FALSE)</f>
        <v>4</v>
      </c>
      <c r="W53" s="15">
        <f>VLOOKUP(C53,'[2]S0-12'!$C$3:$Z$492,20,FALSE)</f>
        <v>3</v>
      </c>
      <c r="X53" s="15">
        <f>VLOOKUP(C53,'[2]S0-12'!$C$3:$Z$492,21,FALSE)</f>
        <v>6</v>
      </c>
      <c r="Y53" s="15">
        <f>VLOOKUP(C53,'[2]S0-12'!$C$3:$Z$492,22,FALSE)</f>
        <v>2</v>
      </c>
      <c r="Z53" s="15" t="s">
        <v>21</v>
      </c>
    </row>
    <row r="54" spans="1:26" x14ac:dyDescent="0.25">
      <c r="A54" s="12" t="s">
        <v>44</v>
      </c>
      <c r="B54" s="12" t="s">
        <v>73</v>
      </c>
      <c r="C54" s="13">
        <v>481</v>
      </c>
      <c r="D54" s="14" t="s">
        <v>70</v>
      </c>
      <c r="F54" s="15">
        <v>9</v>
      </c>
      <c r="G54" s="16">
        <v>9</v>
      </c>
      <c r="H54" s="17">
        <f t="shared" si="0"/>
        <v>1</v>
      </c>
      <c r="I54" s="15">
        <f>VLOOKUP(C54,'[2]S0-12'!$C$3:$Z$492,6,FALSE)</f>
        <v>1</v>
      </c>
      <c r="J54" s="15">
        <f>VLOOKUP(C54,'[2]S0-12'!$C$3:$Z$492,7,FALSE)</f>
        <v>1</v>
      </c>
      <c r="K54" s="15">
        <f>VLOOKUP(C54,'[2]S0-12'!$C$3:$Z$492,8,FALSE)</f>
        <v>2</v>
      </c>
      <c r="L54" s="15">
        <f>VLOOKUP(C54,'[2]S0-12'!$C$3:$Z$492,9,FALSE)</f>
        <v>9</v>
      </c>
      <c r="M54" s="15">
        <f>VLOOKUP(C54,'[2]S0-12'!$C$3:$Z$492,10,FALSE)</f>
        <v>4.5</v>
      </c>
      <c r="N54" s="15">
        <f>VLOOKUP(C54,'[2]S0-12'!$C$3:$Z$492,11,FALSE)</f>
        <v>2</v>
      </c>
      <c r="O54" s="15">
        <f>VLOOKUP(C54,'[2]S0-12'!$C$3:$Z$492,12,FALSE)</f>
        <v>7</v>
      </c>
      <c r="P54" s="15">
        <f>VLOOKUP(C54,'[2]S0-12'!$C$3:$Z$492,13,FALSE)</f>
        <v>3.5</v>
      </c>
      <c r="Q54" s="15">
        <f>VLOOKUP(C54,'[2]S0-12'!$C$3:$Z$492,14,FALSE)</f>
        <v>1</v>
      </c>
      <c r="R54" s="15">
        <f>VLOOKUP(C54,'[2]S0-12'!$C$3:$Z$492,15,FALSE)</f>
        <v>1</v>
      </c>
      <c r="S54" s="15">
        <f>VLOOKUP(C54,'[2]S0-12'!$C$3:$Z$492,16,FALSE)</f>
        <v>1</v>
      </c>
      <c r="T54" s="15">
        <f>VLOOKUP(C54,'[2]S0-12'!$C$3:$Z$492,17,FALSE)</f>
        <v>2</v>
      </c>
      <c r="U54" s="15">
        <f>VLOOKUP(C54,'[2]S0-12'!$C$3:$Z$492,18,FALSE)</f>
        <v>7</v>
      </c>
      <c r="V54" s="15">
        <f>VLOOKUP(C54,'[2]S0-12'!$C$3:$Z$492,19,FALSE)</f>
        <v>3.5</v>
      </c>
      <c r="W54" s="15">
        <f>VLOOKUP(C54,'[2]S0-12'!$C$3:$Z$492,20,FALSE)</f>
        <v>3</v>
      </c>
      <c r="X54" s="15">
        <f>VLOOKUP(C54,'[2]S0-12'!$C$3:$Z$492,21,FALSE)</f>
        <v>10</v>
      </c>
      <c r="Y54" s="15">
        <f>VLOOKUP(C54,'[2]S0-12'!$C$3:$Z$492,22,FALSE)</f>
        <v>3.3333333333333335</v>
      </c>
      <c r="Z54" s="15" t="s">
        <v>21</v>
      </c>
    </row>
    <row r="55" spans="1:26" x14ac:dyDescent="0.25">
      <c r="A55" s="12" t="s">
        <v>44</v>
      </c>
      <c r="B55" s="12" t="s">
        <v>74</v>
      </c>
      <c r="C55" s="13">
        <v>482</v>
      </c>
      <c r="D55" s="14" t="s">
        <v>70</v>
      </c>
      <c r="F55" s="15">
        <v>35</v>
      </c>
      <c r="G55" s="16">
        <v>36</v>
      </c>
      <c r="H55" s="17">
        <f t="shared" si="0"/>
        <v>1.0285714285714285</v>
      </c>
      <c r="I55" s="15">
        <f>VLOOKUP(C55,'[2]S0-12'!$C$3:$Z$492,6,FALSE)</f>
        <v>1</v>
      </c>
      <c r="J55" s="15">
        <f>VLOOKUP(C55,'[2]S0-12'!$C$3:$Z$492,7,FALSE)</f>
        <v>3</v>
      </c>
      <c r="K55" s="15">
        <f>VLOOKUP(C55,'[2]S0-12'!$C$3:$Z$492,8,FALSE)</f>
        <v>6</v>
      </c>
      <c r="L55" s="15">
        <f>VLOOKUP(C55,'[2]S0-12'!$C$3:$Z$492,9,FALSE)</f>
        <v>30</v>
      </c>
      <c r="M55" s="15">
        <f>VLOOKUP(C55,'[2]S0-12'!$C$3:$Z$492,10,FALSE)</f>
        <v>5</v>
      </c>
      <c r="N55" s="15">
        <f>VLOOKUP(C55,'[2]S0-12'!$C$3:$Z$492,11,FALSE)</f>
        <v>6</v>
      </c>
      <c r="O55" s="15">
        <f>VLOOKUP(C55,'[2]S0-12'!$C$3:$Z$492,12,FALSE)</f>
        <v>16</v>
      </c>
      <c r="P55" s="15">
        <f>VLOOKUP(C55,'[2]S0-12'!$C$3:$Z$492,13,FALSE)</f>
        <v>2.6666666666666665</v>
      </c>
      <c r="Q55" s="15">
        <f>VLOOKUP(C55,'[2]S0-12'!$C$3:$Z$492,14,FALSE)</f>
        <v>3</v>
      </c>
      <c r="R55" s="15">
        <f>VLOOKUP(C55,'[2]S0-12'!$C$3:$Z$492,15,FALSE)</f>
        <v>1</v>
      </c>
      <c r="S55" s="15">
        <f>VLOOKUP(C55,'[2]S0-12'!$C$3:$Z$492,16,FALSE)</f>
        <v>1</v>
      </c>
      <c r="T55" s="15">
        <f>VLOOKUP(C55,'[2]S0-12'!$C$3:$Z$492,17,FALSE)</f>
        <v>6</v>
      </c>
      <c r="U55" s="15">
        <f>VLOOKUP(C55,'[2]S0-12'!$C$3:$Z$492,18,FALSE)</f>
        <v>16</v>
      </c>
      <c r="V55" s="15">
        <f>VLOOKUP(C55,'[2]S0-12'!$C$3:$Z$492,19,FALSE)</f>
        <v>2.6666666666666665</v>
      </c>
      <c r="W55" s="15">
        <f>VLOOKUP(C55,'[2]S0-12'!$C$3:$Z$492,20,FALSE)</f>
        <v>9</v>
      </c>
      <c r="X55" s="15">
        <f>VLOOKUP(C55,'[2]S0-12'!$C$3:$Z$492,21,FALSE)</f>
        <v>18</v>
      </c>
      <c r="Y55" s="15">
        <f>VLOOKUP(C55,'[2]S0-12'!$C$3:$Z$492,22,FALSE)</f>
        <v>2</v>
      </c>
      <c r="Z55" s="15" t="s">
        <v>21</v>
      </c>
    </row>
    <row r="56" spans="1:26" x14ac:dyDescent="0.25">
      <c r="A56" s="12" t="s">
        <v>44</v>
      </c>
      <c r="B56" s="12" t="s">
        <v>75</v>
      </c>
      <c r="C56" s="13">
        <v>483</v>
      </c>
      <c r="D56" s="14" t="s">
        <v>70</v>
      </c>
      <c r="F56" s="15">
        <v>16</v>
      </c>
      <c r="G56" s="16">
        <v>17</v>
      </c>
      <c r="H56" s="17">
        <f t="shared" si="0"/>
        <v>1.0625</v>
      </c>
      <c r="I56" s="15">
        <f>VLOOKUP(C56,'[2]S0-12'!$C$3:$Z$492,6,FALSE)</f>
        <v>1</v>
      </c>
      <c r="J56" s="15">
        <f>VLOOKUP(C56,'[2]S0-12'!$C$3:$Z$492,7,FALSE)</f>
        <v>2</v>
      </c>
      <c r="K56" s="15">
        <f>VLOOKUP(C56,'[2]S0-12'!$C$3:$Z$492,8,FALSE)</f>
        <v>4</v>
      </c>
      <c r="L56" s="15">
        <f>VLOOKUP(C56,'[2]S0-12'!$C$3:$Z$492,9,FALSE)</f>
        <v>11</v>
      </c>
      <c r="M56" s="15">
        <f>VLOOKUP(C56,'[2]S0-12'!$C$3:$Z$492,10,FALSE)</f>
        <v>2.75</v>
      </c>
      <c r="N56" s="15">
        <f>VLOOKUP(C56,'[2]S0-12'!$C$3:$Z$492,11,FALSE)</f>
        <v>4</v>
      </c>
      <c r="O56" s="15">
        <f>VLOOKUP(C56,'[2]S0-12'!$C$3:$Z$492,12,FALSE)</f>
        <v>12</v>
      </c>
      <c r="P56" s="15">
        <f>VLOOKUP(C56,'[2]S0-12'!$C$3:$Z$492,13,FALSE)</f>
        <v>3</v>
      </c>
      <c r="Q56" s="15">
        <f>VLOOKUP(C56,'[2]S0-12'!$C$3:$Z$492,14,FALSE)</f>
        <v>2</v>
      </c>
      <c r="R56" s="15">
        <f>VLOOKUP(C56,'[2]S0-12'!$C$3:$Z$492,15,FALSE)</f>
        <v>2</v>
      </c>
      <c r="S56" s="15">
        <f>VLOOKUP(C56,'[2]S0-12'!$C$3:$Z$492,16,FALSE)</f>
        <v>1</v>
      </c>
      <c r="T56" s="15">
        <f>VLOOKUP(C56,'[2]S0-12'!$C$3:$Z$492,17,FALSE)</f>
        <v>4</v>
      </c>
      <c r="U56" s="15">
        <f>VLOOKUP(C56,'[2]S0-12'!$C$3:$Z$492,18,FALSE)</f>
        <v>12</v>
      </c>
      <c r="V56" s="15">
        <f>VLOOKUP(C56,'[2]S0-12'!$C$3:$Z$492,19,FALSE)</f>
        <v>3</v>
      </c>
      <c r="W56" s="15">
        <f>VLOOKUP(C56,'[2]S0-12'!$C$3:$Z$492,20,FALSE)</f>
        <v>6</v>
      </c>
      <c r="X56" s="15">
        <f>VLOOKUP(C56,'[2]S0-12'!$C$3:$Z$492,21,FALSE)</f>
        <v>11</v>
      </c>
      <c r="Y56" s="15">
        <f>VLOOKUP(C56,'[2]S0-12'!$C$3:$Z$492,22,FALSE)</f>
        <v>1.8333333333333333</v>
      </c>
      <c r="Z56" s="15" t="s">
        <v>21</v>
      </c>
    </row>
    <row r="57" spans="1:26" x14ac:dyDescent="0.25">
      <c r="A57" s="12" t="s">
        <v>44</v>
      </c>
      <c r="B57" s="12" t="s">
        <v>76</v>
      </c>
      <c r="C57" s="13">
        <v>484</v>
      </c>
      <c r="D57" s="14" t="s">
        <v>77</v>
      </c>
      <c r="F57" s="15">
        <v>16</v>
      </c>
      <c r="G57" s="16">
        <v>16</v>
      </c>
      <c r="H57" s="17">
        <f t="shared" si="0"/>
        <v>1</v>
      </c>
      <c r="I57" s="15">
        <f>VLOOKUP(C57,'[2]S0-12'!$C$3:$Z$492,6,FALSE)</f>
        <v>1</v>
      </c>
      <c r="J57" s="15">
        <f>VLOOKUP(C57,'[2]S0-12'!$C$3:$Z$492,7,FALSE)</f>
        <v>2</v>
      </c>
      <c r="K57" s="15">
        <f>VLOOKUP(C57,'[2]S0-12'!$C$3:$Z$492,8,FALSE)</f>
        <v>4</v>
      </c>
      <c r="L57" s="15">
        <f>VLOOKUP(C57,'[2]S0-12'!$C$3:$Z$492,9,FALSE)</f>
        <v>14</v>
      </c>
      <c r="M57" s="15">
        <f>VLOOKUP(C57,'[2]S0-12'!$C$3:$Z$492,10,FALSE)</f>
        <v>3.5</v>
      </c>
      <c r="N57" s="15">
        <f>VLOOKUP(C57,'[2]S0-12'!$C$3:$Z$492,11,FALSE)</f>
        <v>4</v>
      </c>
      <c r="O57" s="15">
        <f>VLOOKUP(C57,'[2]S0-12'!$C$3:$Z$492,12,FALSE)</f>
        <v>9</v>
      </c>
      <c r="P57" s="15">
        <f>VLOOKUP(C57,'[2]S0-12'!$C$3:$Z$492,13,FALSE)</f>
        <v>2.25</v>
      </c>
      <c r="Q57" s="15">
        <f>VLOOKUP(C57,'[2]S0-12'!$C$3:$Z$492,14,FALSE)</f>
        <v>2</v>
      </c>
      <c r="R57" s="15">
        <f>VLOOKUP(C57,'[2]S0-12'!$C$3:$Z$492,15,FALSE)</f>
        <v>1</v>
      </c>
      <c r="S57" s="15">
        <f>VLOOKUP(C57,'[2]S0-12'!$C$3:$Z$492,16,FALSE)</f>
        <v>1</v>
      </c>
      <c r="T57" s="15">
        <f>VLOOKUP(C57,'[2]S0-12'!$C$3:$Z$492,17,FALSE)</f>
        <v>4</v>
      </c>
      <c r="U57" s="15">
        <f>VLOOKUP(C57,'[2]S0-12'!$C$3:$Z$492,18,FALSE)</f>
        <v>9</v>
      </c>
      <c r="V57" s="15">
        <f>VLOOKUP(C57,'[2]S0-12'!$C$3:$Z$492,19,FALSE)</f>
        <v>2.25</v>
      </c>
      <c r="W57" s="15">
        <f>VLOOKUP(C57,'[2]S0-12'!$C$3:$Z$492,20,FALSE)</f>
        <v>6</v>
      </c>
      <c r="X57" s="15">
        <f>VLOOKUP(C57,'[2]S0-12'!$C$3:$Z$492,21,FALSE)</f>
        <v>10</v>
      </c>
      <c r="Y57" s="15">
        <f>VLOOKUP(C57,'[2]S0-12'!$C$3:$Z$492,22,FALSE)</f>
        <v>1.6666666666666667</v>
      </c>
      <c r="Z57" s="15" t="s">
        <v>21</v>
      </c>
    </row>
    <row r="58" spans="1:26" x14ac:dyDescent="0.25">
      <c r="A58" s="12" t="s">
        <v>44</v>
      </c>
      <c r="B58" s="12" t="s">
        <v>78</v>
      </c>
      <c r="C58" s="13">
        <v>495</v>
      </c>
      <c r="D58" s="14" t="str">
        <f>VLOOKUP(C58,'[1]SO-04'!$C$2:$E$394,3,FALSE)</f>
        <v>I-3</v>
      </c>
      <c r="F58" s="15">
        <v>165</v>
      </c>
      <c r="G58" s="16">
        <v>167</v>
      </c>
      <c r="H58" s="17">
        <f t="shared" si="0"/>
        <v>1.0121212121212122</v>
      </c>
      <c r="I58" s="15">
        <f>VLOOKUP(C58,'[2]S0-12'!$C$3:$Z$492,6,FALSE)</f>
        <v>1</v>
      </c>
      <c r="J58" s="15">
        <f>VLOOKUP(C58,'[2]S0-12'!$C$3:$Z$492,7,FALSE)</f>
        <v>14</v>
      </c>
      <c r="K58" s="15">
        <f>VLOOKUP(C58,'[2]S0-12'!$C$3:$Z$492,8,FALSE)</f>
        <v>28</v>
      </c>
      <c r="L58" s="15">
        <f>VLOOKUP(C58,'[2]S0-12'!$C$3:$Z$492,9,FALSE)</f>
        <v>85</v>
      </c>
      <c r="M58" s="15">
        <f>VLOOKUP(C58,'[2]S0-12'!$C$3:$Z$492,10,FALSE)</f>
        <v>3.0357142857142856</v>
      </c>
      <c r="N58" s="15">
        <f>VLOOKUP(C58,'[2]S0-12'!$C$3:$Z$492,11,FALSE)</f>
        <v>28</v>
      </c>
      <c r="O58" s="15">
        <f>VLOOKUP(C58,'[2]S0-12'!$C$3:$Z$492,12,FALSE)</f>
        <v>46</v>
      </c>
      <c r="P58" s="15">
        <f>VLOOKUP(C58,'[2]S0-12'!$C$3:$Z$492,13,FALSE)</f>
        <v>1.6428571428571428</v>
      </c>
      <c r="Q58" s="15">
        <f>VLOOKUP(C58,'[2]S0-12'!$C$3:$Z$492,14,FALSE)</f>
        <v>14</v>
      </c>
      <c r="R58" s="15">
        <f>VLOOKUP(C58,'[2]S0-12'!$C$3:$Z$492,15,FALSE)</f>
        <v>30</v>
      </c>
      <c r="S58" s="15">
        <f>VLOOKUP(C58,'[2]S0-12'!$C$3:$Z$492,16,FALSE)</f>
        <v>2.1428571428571428</v>
      </c>
      <c r="T58" s="15">
        <f>VLOOKUP(C58,'[2]S0-12'!$C$3:$Z$492,17,FALSE)</f>
        <v>28</v>
      </c>
      <c r="U58" s="15">
        <f>VLOOKUP(C58,'[2]S0-12'!$C$3:$Z$492,18,FALSE)</f>
        <v>46</v>
      </c>
      <c r="V58" s="15">
        <f>VLOOKUP(C58,'[2]S0-12'!$C$3:$Z$492,19,FALSE)</f>
        <v>1.6428571428571428</v>
      </c>
      <c r="W58" s="15">
        <f>VLOOKUP(C58,'[2]S0-12'!$C$3:$Z$492,20,FALSE)</f>
        <v>42</v>
      </c>
      <c r="X58" s="15">
        <f>VLOOKUP(C58,'[2]S0-12'!$C$3:$Z$492,21,FALSE)</f>
        <v>125</v>
      </c>
      <c r="Y58" s="15">
        <f>VLOOKUP(C58,'[2]S0-12'!$C$3:$Z$492,22,FALSE)</f>
        <v>2.9761904761904763</v>
      </c>
      <c r="Z58" s="15" t="s">
        <v>21</v>
      </c>
    </row>
    <row r="59" spans="1:26" x14ac:dyDescent="0.25">
      <c r="A59" s="12" t="s">
        <v>44</v>
      </c>
      <c r="B59" s="12" t="s">
        <v>79</v>
      </c>
      <c r="C59" s="13">
        <v>496</v>
      </c>
      <c r="D59" s="14" t="str">
        <f>VLOOKUP(C59,'[1]SO-04'!$C$2:$E$394,3,FALSE)</f>
        <v>I-2</v>
      </c>
      <c r="F59" s="15">
        <v>7</v>
      </c>
      <c r="G59" s="16">
        <v>7</v>
      </c>
      <c r="H59" s="17">
        <f t="shared" si="0"/>
        <v>1</v>
      </c>
      <c r="I59" s="15">
        <f>VLOOKUP(C59,'[2]S0-12'!$C$3:$Z$492,6,FALSE)</f>
        <v>1</v>
      </c>
      <c r="J59" s="15">
        <f>VLOOKUP(C59,'[2]S0-12'!$C$3:$Z$492,7,FALSE)</f>
        <v>1</v>
      </c>
      <c r="K59" s="15">
        <f>VLOOKUP(C59,'[2]S0-12'!$C$3:$Z$492,8,FALSE)</f>
        <v>2</v>
      </c>
      <c r="L59" s="15">
        <f>VLOOKUP(C59,'[2]S0-12'!$C$3:$Z$492,9,FALSE)</f>
        <v>7</v>
      </c>
      <c r="M59" s="15">
        <f>VLOOKUP(C59,'[2]S0-12'!$C$3:$Z$492,10,FALSE)</f>
        <v>3.5</v>
      </c>
      <c r="N59" s="15">
        <f>VLOOKUP(C59,'[2]S0-12'!$C$3:$Z$492,11,FALSE)</f>
        <v>2</v>
      </c>
      <c r="O59" s="15">
        <f>VLOOKUP(C59,'[2]S0-12'!$C$3:$Z$492,12,FALSE)</f>
        <v>12</v>
      </c>
      <c r="P59" s="15">
        <f>VLOOKUP(C59,'[2]S0-12'!$C$3:$Z$492,13,FALSE)</f>
        <v>6</v>
      </c>
      <c r="Q59" s="15">
        <f>VLOOKUP(C59,'[2]S0-12'!$C$3:$Z$492,14,FALSE)</f>
        <v>1</v>
      </c>
      <c r="R59" s="15">
        <f>VLOOKUP(C59,'[2]S0-12'!$C$3:$Z$492,15,FALSE)</f>
        <v>1</v>
      </c>
      <c r="S59" s="15">
        <f>VLOOKUP(C59,'[2]S0-12'!$C$3:$Z$492,16,FALSE)</f>
        <v>1</v>
      </c>
      <c r="T59" s="15">
        <f>VLOOKUP(C59,'[2]S0-12'!$C$3:$Z$492,17,FALSE)</f>
        <v>2</v>
      </c>
      <c r="U59" s="15">
        <f>VLOOKUP(C59,'[2]S0-12'!$C$3:$Z$492,18,FALSE)</f>
        <v>12</v>
      </c>
      <c r="V59" s="15">
        <f>VLOOKUP(C59,'[2]S0-12'!$C$3:$Z$492,19,FALSE)</f>
        <v>6</v>
      </c>
      <c r="W59" s="15">
        <f>VLOOKUP(C59,'[2]S0-12'!$C$3:$Z$492,20,FALSE)</f>
        <v>3</v>
      </c>
      <c r="X59" s="15">
        <f>VLOOKUP(C59,'[2]S0-12'!$C$3:$Z$492,21,FALSE)</f>
        <v>11</v>
      </c>
      <c r="Y59" s="15">
        <f>VLOOKUP(C59,'[2]S0-12'!$C$3:$Z$492,22,FALSE)</f>
        <v>3.6666666666666665</v>
      </c>
      <c r="Z59" s="15" t="s">
        <v>21</v>
      </c>
    </row>
    <row r="60" spans="1:26" x14ac:dyDescent="0.25">
      <c r="A60" s="12" t="s">
        <v>44</v>
      </c>
      <c r="B60" s="12" t="s">
        <v>80</v>
      </c>
      <c r="C60" s="13">
        <v>497</v>
      </c>
      <c r="D60" s="14" t="str">
        <f>VLOOKUP(C60,'[1]SO-04'!$C$2:$E$394,3,FALSE)</f>
        <v>I-2</v>
      </c>
      <c r="F60" s="15">
        <v>30</v>
      </c>
      <c r="G60" s="16">
        <v>30</v>
      </c>
      <c r="H60" s="17">
        <f t="shared" si="0"/>
        <v>1</v>
      </c>
      <c r="I60" s="15">
        <f>VLOOKUP(C60,'[2]S0-12'!$C$3:$Z$492,6,FALSE)</f>
        <v>1</v>
      </c>
      <c r="J60" s="15">
        <f>VLOOKUP(C60,'[2]S0-12'!$C$3:$Z$492,7,FALSE)</f>
        <v>3</v>
      </c>
      <c r="K60" s="15">
        <f>VLOOKUP(C60,'[2]S0-12'!$C$3:$Z$492,8,FALSE)</f>
        <v>6</v>
      </c>
      <c r="L60" s="15">
        <f>VLOOKUP(C60,'[2]S0-12'!$C$3:$Z$492,9,FALSE)</f>
        <v>14</v>
      </c>
      <c r="M60" s="15">
        <f>VLOOKUP(C60,'[2]S0-12'!$C$3:$Z$492,10,FALSE)</f>
        <v>2.3333333333333335</v>
      </c>
      <c r="N60" s="15">
        <f>VLOOKUP(C60,'[2]S0-12'!$C$3:$Z$492,11,FALSE)</f>
        <v>6</v>
      </c>
      <c r="O60" s="15">
        <f>VLOOKUP(C60,'[2]S0-12'!$C$3:$Z$492,12,FALSE)</f>
        <v>11</v>
      </c>
      <c r="P60" s="15">
        <f>VLOOKUP(C60,'[2]S0-12'!$C$3:$Z$492,13,FALSE)</f>
        <v>1.8333333333333333</v>
      </c>
      <c r="Q60" s="15">
        <f>VLOOKUP(C60,'[2]S0-12'!$C$3:$Z$492,14,FALSE)</f>
        <v>3</v>
      </c>
      <c r="R60" s="15">
        <f>VLOOKUP(C60,'[2]S0-12'!$C$3:$Z$492,15,FALSE)</f>
        <v>1</v>
      </c>
      <c r="S60" s="15">
        <f>VLOOKUP(C60,'[2]S0-12'!$C$3:$Z$492,16,FALSE)</f>
        <v>1</v>
      </c>
      <c r="T60" s="15">
        <f>VLOOKUP(C60,'[2]S0-12'!$C$3:$Z$492,17,FALSE)</f>
        <v>6</v>
      </c>
      <c r="U60" s="15">
        <f>VLOOKUP(C60,'[2]S0-12'!$C$3:$Z$492,18,FALSE)</f>
        <v>11</v>
      </c>
      <c r="V60" s="15">
        <f>VLOOKUP(C60,'[2]S0-12'!$C$3:$Z$492,19,FALSE)</f>
        <v>1.8333333333333333</v>
      </c>
      <c r="W60" s="15">
        <f>VLOOKUP(C60,'[2]S0-12'!$C$3:$Z$492,20,FALSE)</f>
        <v>9</v>
      </c>
      <c r="X60" s="15">
        <f>VLOOKUP(C60,'[2]S0-12'!$C$3:$Z$492,21,FALSE)</f>
        <v>12</v>
      </c>
      <c r="Y60" s="15">
        <f>VLOOKUP(C60,'[2]S0-12'!$C$3:$Z$492,22,FALSE)</f>
        <v>1.3333333333333333</v>
      </c>
      <c r="Z60" s="15" t="s">
        <v>21</v>
      </c>
    </row>
    <row r="61" spans="1:26" x14ac:dyDescent="0.25">
      <c r="A61" s="12" t="s">
        <v>44</v>
      </c>
      <c r="B61" s="12" t="s">
        <v>81</v>
      </c>
      <c r="C61" s="13">
        <v>498</v>
      </c>
      <c r="D61" s="14" t="str">
        <f>VLOOKUP(C61,'[1]SO-04'!$C$2:$E$394,3,FALSE)</f>
        <v>I-2</v>
      </c>
      <c r="F61" s="15">
        <v>6</v>
      </c>
      <c r="G61" s="16">
        <v>6</v>
      </c>
      <c r="H61" s="17">
        <f t="shared" si="0"/>
        <v>1</v>
      </c>
      <c r="I61" s="15">
        <f>VLOOKUP(C61,'[2]S0-12'!$C$3:$Z$492,6,FALSE)</f>
        <v>1</v>
      </c>
      <c r="J61" s="15">
        <f>VLOOKUP(C61,'[2]S0-12'!$C$3:$Z$492,7,FALSE)</f>
        <v>1</v>
      </c>
      <c r="K61" s="15">
        <f>VLOOKUP(C61,'[2]S0-12'!$C$3:$Z$492,8,FALSE)</f>
        <v>2</v>
      </c>
      <c r="L61" s="15">
        <f>VLOOKUP(C61,'[2]S0-12'!$C$3:$Z$492,9,FALSE)</f>
        <v>9</v>
      </c>
      <c r="M61" s="15">
        <f>VLOOKUP(C61,'[2]S0-12'!$C$3:$Z$492,10,FALSE)</f>
        <v>4.5</v>
      </c>
      <c r="N61" s="15">
        <f>VLOOKUP(C61,'[2]S0-12'!$C$3:$Z$492,11,FALSE)</f>
        <v>2</v>
      </c>
      <c r="O61" s="15">
        <f>VLOOKUP(C61,'[2]S0-12'!$C$3:$Z$492,12,FALSE)</f>
        <v>6</v>
      </c>
      <c r="P61" s="15">
        <f>VLOOKUP(C61,'[2]S0-12'!$C$3:$Z$492,13,FALSE)</f>
        <v>3</v>
      </c>
      <c r="Q61" s="15">
        <f>VLOOKUP(C61,'[2]S0-12'!$C$3:$Z$492,14,FALSE)</f>
        <v>1</v>
      </c>
      <c r="R61" s="15">
        <f>VLOOKUP(C61,'[2]S0-12'!$C$3:$Z$492,15,FALSE)</f>
        <v>1</v>
      </c>
      <c r="S61" s="15">
        <f>VLOOKUP(C61,'[2]S0-12'!$C$3:$Z$492,16,FALSE)</f>
        <v>1</v>
      </c>
      <c r="T61" s="15">
        <f>VLOOKUP(C61,'[2]S0-12'!$C$3:$Z$492,17,FALSE)</f>
        <v>2</v>
      </c>
      <c r="U61" s="15">
        <f>VLOOKUP(C61,'[2]S0-12'!$C$3:$Z$492,18,FALSE)</f>
        <v>6</v>
      </c>
      <c r="V61" s="15">
        <f>VLOOKUP(C61,'[2]S0-12'!$C$3:$Z$492,19,FALSE)</f>
        <v>3</v>
      </c>
      <c r="W61" s="15">
        <f>VLOOKUP(C61,'[2]S0-12'!$C$3:$Z$492,20,FALSE)</f>
        <v>3</v>
      </c>
      <c r="X61" s="15">
        <f>VLOOKUP(C61,'[2]S0-12'!$C$3:$Z$492,21,FALSE)</f>
        <v>6</v>
      </c>
      <c r="Y61" s="15">
        <f>VLOOKUP(C61,'[2]S0-12'!$C$3:$Z$492,22,FALSE)</f>
        <v>2</v>
      </c>
      <c r="Z61" s="15" t="s">
        <v>21</v>
      </c>
    </row>
    <row r="62" spans="1:26" x14ac:dyDescent="0.25">
      <c r="A62" s="12" t="s">
        <v>44</v>
      </c>
      <c r="B62" s="12" t="s">
        <v>82</v>
      </c>
      <c r="C62" s="13">
        <v>499</v>
      </c>
      <c r="D62" s="14" t="str">
        <f>VLOOKUP(C62,'[1]SO-04'!$C$2:$E$394,3,FALSE)</f>
        <v>I-2</v>
      </c>
      <c r="F62" s="15">
        <v>26</v>
      </c>
      <c r="G62" s="16">
        <v>26</v>
      </c>
      <c r="H62" s="17">
        <f t="shared" si="0"/>
        <v>1</v>
      </c>
      <c r="I62" s="15">
        <f>VLOOKUP(C62,'[2]S0-12'!$C$3:$Z$492,6,FALSE)</f>
        <v>1</v>
      </c>
      <c r="J62" s="15">
        <f>VLOOKUP(C62,'[2]S0-12'!$C$3:$Z$492,7,FALSE)</f>
        <v>3</v>
      </c>
      <c r="K62" s="15">
        <f>VLOOKUP(C62,'[2]S0-12'!$C$3:$Z$492,8,FALSE)</f>
        <v>6</v>
      </c>
      <c r="L62" s="15">
        <f>VLOOKUP(C62,'[2]S0-12'!$C$3:$Z$492,9,FALSE)</f>
        <v>12</v>
      </c>
      <c r="M62" s="15">
        <f>VLOOKUP(C62,'[2]S0-12'!$C$3:$Z$492,10,FALSE)</f>
        <v>2</v>
      </c>
      <c r="N62" s="15">
        <f>VLOOKUP(C62,'[2]S0-12'!$C$3:$Z$492,11,FALSE)</f>
        <v>6</v>
      </c>
      <c r="O62" s="15">
        <f>VLOOKUP(C62,'[2]S0-12'!$C$3:$Z$492,12,FALSE)</f>
        <v>12</v>
      </c>
      <c r="P62" s="15">
        <f>VLOOKUP(C62,'[2]S0-12'!$C$3:$Z$492,13,FALSE)</f>
        <v>2</v>
      </c>
      <c r="Q62" s="15">
        <f>VLOOKUP(C62,'[2]S0-12'!$C$3:$Z$492,14,FALSE)</f>
        <v>3</v>
      </c>
      <c r="R62" s="15">
        <f>VLOOKUP(C62,'[2]S0-12'!$C$3:$Z$492,15,FALSE)</f>
        <v>2</v>
      </c>
      <c r="S62" s="15">
        <f>VLOOKUP(C62,'[2]S0-12'!$C$3:$Z$492,16,FALSE)</f>
        <v>1</v>
      </c>
      <c r="T62" s="15">
        <f>VLOOKUP(C62,'[2]S0-12'!$C$3:$Z$492,17,FALSE)</f>
        <v>6</v>
      </c>
      <c r="U62" s="15">
        <f>VLOOKUP(C62,'[2]S0-12'!$C$3:$Z$492,18,FALSE)</f>
        <v>12</v>
      </c>
      <c r="V62" s="15">
        <f>VLOOKUP(C62,'[2]S0-12'!$C$3:$Z$492,19,FALSE)</f>
        <v>2</v>
      </c>
      <c r="W62" s="15">
        <f>VLOOKUP(C62,'[2]S0-12'!$C$3:$Z$492,20,FALSE)</f>
        <v>9</v>
      </c>
      <c r="X62" s="15">
        <f>VLOOKUP(C62,'[2]S0-12'!$C$3:$Z$492,21,FALSE)</f>
        <v>16</v>
      </c>
      <c r="Y62" s="15">
        <f>VLOOKUP(C62,'[2]S0-12'!$C$3:$Z$492,22,FALSE)</f>
        <v>1.7777777777777777</v>
      </c>
      <c r="Z62" s="15" t="s">
        <v>21</v>
      </c>
    </row>
    <row r="63" spans="1:26" x14ac:dyDescent="0.25">
      <c r="A63" s="12" t="s">
        <v>44</v>
      </c>
      <c r="B63" s="12" t="s">
        <v>83</v>
      </c>
      <c r="C63" s="13">
        <v>500</v>
      </c>
      <c r="D63" s="14" t="str">
        <f>VLOOKUP(C63,'[1]SO-04'!$C$2:$E$394,3,FALSE)</f>
        <v>I-2</v>
      </c>
      <c r="F63" s="15">
        <v>52</v>
      </c>
      <c r="G63" s="16">
        <v>54</v>
      </c>
      <c r="H63" s="17">
        <f t="shared" si="0"/>
        <v>1.0384615384615385</v>
      </c>
      <c r="I63" s="15">
        <f>VLOOKUP(C63,'[2]S0-12'!$C$3:$Z$492,6,FALSE)</f>
        <v>1</v>
      </c>
      <c r="J63" s="15">
        <f>VLOOKUP(C63,'[2]S0-12'!$C$3:$Z$492,7,FALSE)</f>
        <v>5</v>
      </c>
      <c r="K63" s="15">
        <f>VLOOKUP(C63,'[2]S0-12'!$C$3:$Z$492,8,FALSE)</f>
        <v>10</v>
      </c>
      <c r="L63" s="15">
        <f>VLOOKUP(C63,'[2]S0-12'!$C$3:$Z$492,9,FALSE)</f>
        <v>26</v>
      </c>
      <c r="M63" s="15">
        <f>VLOOKUP(C63,'[2]S0-12'!$C$3:$Z$492,10,FALSE)</f>
        <v>2.6</v>
      </c>
      <c r="N63" s="15">
        <f>VLOOKUP(C63,'[2]S0-12'!$C$3:$Z$492,11,FALSE)</f>
        <v>10</v>
      </c>
      <c r="O63" s="15">
        <f>VLOOKUP(C63,'[2]S0-12'!$C$3:$Z$492,12,FALSE)</f>
        <v>16</v>
      </c>
      <c r="P63" s="15">
        <f>VLOOKUP(C63,'[2]S0-12'!$C$3:$Z$492,13,FALSE)</f>
        <v>1.6</v>
      </c>
      <c r="Q63" s="15">
        <f>VLOOKUP(C63,'[2]S0-12'!$C$3:$Z$492,14,FALSE)</f>
        <v>5</v>
      </c>
      <c r="R63" s="15">
        <f>VLOOKUP(C63,'[2]S0-12'!$C$3:$Z$492,15,FALSE)</f>
        <v>2</v>
      </c>
      <c r="S63" s="15">
        <f>VLOOKUP(C63,'[2]S0-12'!$C$3:$Z$492,16,FALSE)</f>
        <v>1</v>
      </c>
      <c r="T63" s="15">
        <f>VLOOKUP(C63,'[2]S0-12'!$C$3:$Z$492,17,FALSE)</f>
        <v>10</v>
      </c>
      <c r="U63" s="15">
        <f>VLOOKUP(C63,'[2]S0-12'!$C$3:$Z$492,18,FALSE)</f>
        <v>16</v>
      </c>
      <c r="V63" s="15">
        <f>VLOOKUP(C63,'[2]S0-12'!$C$3:$Z$492,19,FALSE)</f>
        <v>1.6</v>
      </c>
      <c r="W63" s="15">
        <f>VLOOKUP(C63,'[2]S0-12'!$C$3:$Z$492,20,FALSE)</f>
        <v>15</v>
      </c>
      <c r="X63" s="15">
        <f>VLOOKUP(C63,'[2]S0-12'!$C$3:$Z$492,21,FALSE)</f>
        <v>23</v>
      </c>
      <c r="Y63" s="15">
        <f>VLOOKUP(C63,'[2]S0-12'!$C$3:$Z$492,22,FALSE)</f>
        <v>1.5333333333333334</v>
      </c>
      <c r="Z63" s="15" t="s">
        <v>21</v>
      </c>
    </row>
    <row r="64" spans="1:26" x14ac:dyDescent="0.25">
      <c r="A64" s="12" t="s">
        <v>44</v>
      </c>
      <c r="B64" s="12" t="s">
        <v>84</v>
      </c>
      <c r="C64" s="13">
        <v>501</v>
      </c>
      <c r="D64" s="14" t="str">
        <f>VLOOKUP(C64,'[1]SO-04'!$C$2:$E$394,3,FALSE)</f>
        <v>I-2</v>
      </c>
      <c r="F64" s="15">
        <v>22</v>
      </c>
      <c r="G64" s="16">
        <v>21</v>
      </c>
      <c r="H64" s="17">
        <f t="shared" si="0"/>
        <v>0.95454545454545459</v>
      </c>
      <c r="I64" s="15">
        <f>VLOOKUP(C64,'[2]S0-12'!$C$3:$Z$492,6,FALSE)</f>
        <v>1</v>
      </c>
      <c r="J64" s="15">
        <f>VLOOKUP(C64,'[2]S0-12'!$C$3:$Z$492,7,FALSE)</f>
        <v>2</v>
      </c>
      <c r="K64" s="15">
        <f>VLOOKUP(C64,'[2]S0-12'!$C$3:$Z$492,8,FALSE)</f>
        <v>4</v>
      </c>
      <c r="L64" s="15">
        <f>VLOOKUP(C64,'[2]S0-12'!$C$3:$Z$492,9,FALSE)</f>
        <v>12</v>
      </c>
      <c r="M64" s="15">
        <f>VLOOKUP(C64,'[2]S0-12'!$C$3:$Z$492,10,FALSE)</f>
        <v>3</v>
      </c>
      <c r="N64" s="15">
        <f>VLOOKUP(C64,'[2]S0-12'!$C$3:$Z$492,11,FALSE)</f>
        <v>4</v>
      </c>
      <c r="O64" s="15">
        <f>VLOOKUP(C64,'[2]S0-12'!$C$3:$Z$492,12,FALSE)</f>
        <v>12</v>
      </c>
      <c r="P64" s="15">
        <f>VLOOKUP(C64,'[2]S0-12'!$C$3:$Z$492,13,FALSE)</f>
        <v>3</v>
      </c>
      <c r="Q64" s="15">
        <f>VLOOKUP(C64,'[2]S0-12'!$C$3:$Z$492,14,FALSE)</f>
        <v>2</v>
      </c>
      <c r="R64" s="15">
        <f>VLOOKUP(C64,'[2]S0-12'!$C$3:$Z$492,15,FALSE)</f>
        <v>1</v>
      </c>
      <c r="S64" s="15">
        <f>VLOOKUP(C64,'[2]S0-12'!$C$3:$Z$492,16,FALSE)</f>
        <v>1</v>
      </c>
      <c r="T64" s="15">
        <f>VLOOKUP(C64,'[2]S0-12'!$C$3:$Z$492,17,FALSE)</f>
        <v>4</v>
      </c>
      <c r="U64" s="15">
        <f>VLOOKUP(C64,'[2]S0-12'!$C$3:$Z$492,18,FALSE)</f>
        <v>12</v>
      </c>
      <c r="V64" s="15">
        <f>VLOOKUP(C64,'[2]S0-12'!$C$3:$Z$492,19,FALSE)</f>
        <v>3</v>
      </c>
      <c r="W64" s="15">
        <f>VLOOKUP(C64,'[2]S0-12'!$C$3:$Z$492,20,FALSE)</f>
        <v>6</v>
      </c>
      <c r="X64" s="15">
        <f>VLOOKUP(C64,'[2]S0-12'!$C$3:$Z$492,21,FALSE)</f>
        <v>12</v>
      </c>
      <c r="Y64" s="15">
        <f>VLOOKUP(C64,'[2]S0-12'!$C$3:$Z$492,22,FALSE)</f>
        <v>2</v>
      </c>
      <c r="Z64" s="15" t="s">
        <v>21</v>
      </c>
    </row>
    <row r="65" spans="1:26" x14ac:dyDescent="0.25">
      <c r="A65" s="12" t="s">
        <v>44</v>
      </c>
      <c r="B65" s="12" t="s">
        <v>85</v>
      </c>
      <c r="C65" s="13">
        <v>502</v>
      </c>
      <c r="D65" s="14" t="str">
        <f>VLOOKUP(C65,'[1]SO-04'!$C$2:$E$394,3,FALSE)</f>
        <v>I-2</v>
      </c>
      <c r="F65" s="15">
        <v>17</v>
      </c>
      <c r="G65" s="16">
        <v>17</v>
      </c>
      <c r="H65" s="17">
        <f t="shared" si="0"/>
        <v>1</v>
      </c>
      <c r="I65" s="15">
        <f>VLOOKUP(C65,'[2]S0-12'!$C$3:$Z$492,6,FALSE)</f>
        <v>1</v>
      </c>
      <c r="J65" s="15">
        <f>VLOOKUP(C65,'[2]S0-12'!$C$3:$Z$492,7,FALSE)</f>
        <v>2</v>
      </c>
      <c r="K65" s="15">
        <f>VLOOKUP(C65,'[2]S0-12'!$C$3:$Z$492,8,FALSE)</f>
        <v>4</v>
      </c>
      <c r="L65" s="15">
        <f>VLOOKUP(C65,'[2]S0-12'!$C$3:$Z$492,9,FALSE)</f>
        <v>8</v>
      </c>
      <c r="M65" s="15">
        <f>VLOOKUP(C65,'[2]S0-12'!$C$3:$Z$492,10,FALSE)</f>
        <v>2</v>
      </c>
      <c r="N65" s="15">
        <f>VLOOKUP(C65,'[2]S0-12'!$C$3:$Z$492,11,FALSE)</f>
        <v>4</v>
      </c>
      <c r="O65" s="15">
        <f>VLOOKUP(C65,'[2]S0-12'!$C$3:$Z$492,12,FALSE)</f>
        <v>7</v>
      </c>
      <c r="P65" s="15">
        <f>VLOOKUP(C65,'[2]S0-12'!$C$3:$Z$492,13,FALSE)</f>
        <v>1.75</v>
      </c>
      <c r="Q65" s="15">
        <f>VLOOKUP(C65,'[2]S0-12'!$C$3:$Z$492,14,FALSE)</f>
        <v>2</v>
      </c>
      <c r="R65" s="15">
        <f>VLOOKUP(C65,'[2]S0-12'!$C$3:$Z$492,15,FALSE)</f>
        <v>1</v>
      </c>
      <c r="S65" s="15">
        <f>VLOOKUP(C65,'[2]S0-12'!$C$3:$Z$492,16,FALSE)</f>
        <v>1</v>
      </c>
      <c r="T65" s="15">
        <f>VLOOKUP(C65,'[2]S0-12'!$C$3:$Z$492,17,FALSE)</f>
        <v>4</v>
      </c>
      <c r="U65" s="15">
        <f>VLOOKUP(C65,'[2]S0-12'!$C$3:$Z$492,18,FALSE)</f>
        <v>7</v>
      </c>
      <c r="V65" s="15">
        <f>VLOOKUP(C65,'[2]S0-12'!$C$3:$Z$492,19,FALSE)</f>
        <v>1.75</v>
      </c>
      <c r="W65" s="15">
        <f>VLOOKUP(C65,'[2]S0-12'!$C$3:$Z$492,20,FALSE)</f>
        <v>6</v>
      </c>
      <c r="X65" s="15">
        <f>VLOOKUP(C65,'[2]S0-12'!$C$3:$Z$492,21,FALSE)</f>
        <v>9</v>
      </c>
      <c r="Y65" s="15">
        <f>VLOOKUP(C65,'[2]S0-12'!$C$3:$Z$492,22,FALSE)</f>
        <v>1.5</v>
      </c>
      <c r="Z65" s="15" t="s">
        <v>21</v>
      </c>
    </row>
    <row r="66" spans="1:26" x14ac:dyDescent="0.25">
      <c r="A66" s="12" t="s">
        <v>44</v>
      </c>
      <c r="B66" s="12" t="s">
        <v>86</v>
      </c>
      <c r="C66" s="13">
        <v>503</v>
      </c>
      <c r="D66" s="14" t="str">
        <f>VLOOKUP(C66,'[1]SO-04'!$C$2:$E$394,3,FALSE)</f>
        <v>I-2</v>
      </c>
      <c r="F66" s="15">
        <v>6</v>
      </c>
      <c r="G66" s="16">
        <v>7</v>
      </c>
      <c r="H66" s="17">
        <f t="shared" si="0"/>
        <v>1.1666666666666667</v>
      </c>
      <c r="I66" s="15">
        <f>VLOOKUP(C66,'[2]S0-12'!$C$3:$Z$492,6,FALSE)</f>
        <v>1</v>
      </c>
      <c r="J66" s="15">
        <f>VLOOKUP(C66,'[2]S0-12'!$C$3:$Z$492,7,FALSE)</f>
        <v>1</v>
      </c>
      <c r="K66" s="15">
        <f>VLOOKUP(C66,'[2]S0-12'!$C$3:$Z$492,8,FALSE)</f>
        <v>2</v>
      </c>
      <c r="L66" s="15">
        <f>VLOOKUP(C66,'[2]S0-12'!$C$3:$Z$492,9,FALSE)</f>
        <v>5</v>
      </c>
      <c r="M66" s="15">
        <f>VLOOKUP(C66,'[2]S0-12'!$C$3:$Z$492,10,FALSE)</f>
        <v>2.5</v>
      </c>
      <c r="N66" s="15">
        <f>VLOOKUP(C66,'[2]S0-12'!$C$3:$Z$492,11,FALSE)</f>
        <v>2</v>
      </c>
      <c r="O66" s="15">
        <f>VLOOKUP(C66,'[2]S0-12'!$C$3:$Z$492,12,FALSE)</f>
        <v>9</v>
      </c>
      <c r="P66" s="15">
        <f>VLOOKUP(C66,'[2]S0-12'!$C$3:$Z$492,13,FALSE)</f>
        <v>4.5</v>
      </c>
      <c r="Q66" s="15">
        <f>VLOOKUP(C66,'[2]S0-12'!$C$3:$Z$492,14,FALSE)</f>
        <v>1</v>
      </c>
      <c r="R66" s="15">
        <f>VLOOKUP(C66,'[2]S0-12'!$C$3:$Z$492,15,FALSE)</f>
        <v>2</v>
      </c>
      <c r="S66" s="15">
        <f>VLOOKUP(C66,'[2]S0-12'!$C$3:$Z$492,16,FALSE)</f>
        <v>2</v>
      </c>
      <c r="T66" s="15">
        <f>VLOOKUP(C66,'[2]S0-12'!$C$3:$Z$492,17,FALSE)</f>
        <v>2</v>
      </c>
      <c r="U66" s="15">
        <f>VLOOKUP(C66,'[2]S0-12'!$C$3:$Z$492,18,FALSE)</f>
        <v>9</v>
      </c>
      <c r="V66" s="15">
        <f>VLOOKUP(C66,'[2]S0-12'!$C$3:$Z$492,19,FALSE)</f>
        <v>4.5</v>
      </c>
      <c r="W66" s="15">
        <f>VLOOKUP(C66,'[2]S0-12'!$C$3:$Z$492,20,FALSE)</f>
        <v>3</v>
      </c>
      <c r="X66" s="15">
        <f>VLOOKUP(C66,'[2]S0-12'!$C$3:$Z$492,21,FALSE)</f>
        <v>5</v>
      </c>
      <c r="Y66" s="15">
        <f>VLOOKUP(C66,'[2]S0-12'!$C$3:$Z$492,22,FALSE)</f>
        <v>1.6666666666666667</v>
      </c>
      <c r="Z66" s="15" t="s">
        <v>21</v>
      </c>
    </row>
    <row r="67" spans="1:26" x14ac:dyDescent="0.25">
      <c r="A67" s="12" t="s">
        <v>44</v>
      </c>
      <c r="B67" s="12" t="s">
        <v>87</v>
      </c>
      <c r="C67" s="13">
        <v>504</v>
      </c>
      <c r="D67" s="14" t="str">
        <f>VLOOKUP(C67,'[1]SO-04'!$C$2:$E$394,3,FALSE)</f>
        <v>I-1</v>
      </c>
      <c r="F67" s="15">
        <v>7</v>
      </c>
      <c r="G67" s="16">
        <v>6</v>
      </c>
      <c r="H67" s="17">
        <f t="shared" si="0"/>
        <v>0.8571428571428571</v>
      </c>
      <c r="I67" s="15">
        <f>VLOOKUP(C67,'[2]S0-12'!$C$3:$Z$492,6,FALSE)</f>
        <v>1</v>
      </c>
      <c r="J67" s="15">
        <f>VLOOKUP(C67,'[2]S0-12'!$C$3:$Z$492,7,FALSE)</f>
        <v>1</v>
      </c>
      <c r="K67" s="15">
        <f>VLOOKUP(C67,'[2]S0-12'!$C$3:$Z$492,8,FALSE)</f>
        <v>2</v>
      </c>
      <c r="L67" s="15">
        <f>VLOOKUP(C67,'[2]S0-12'!$C$3:$Z$492,9,FALSE)</f>
        <v>8</v>
      </c>
      <c r="M67" s="15">
        <f>VLOOKUP(C67,'[2]S0-12'!$C$3:$Z$492,10,FALSE)</f>
        <v>4</v>
      </c>
      <c r="N67" s="15">
        <f>VLOOKUP(C67,'[2]S0-12'!$C$3:$Z$492,11,FALSE)</f>
        <v>2</v>
      </c>
      <c r="O67" s="15">
        <f>VLOOKUP(C67,'[2]S0-12'!$C$3:$Z$492,12,FALSE)</f>
        <v>5</v>
      </c>
      <c r="P67" s="15">
        <f>VLOOKUP(C67,'[2]S0-12'!$C$3:$Z$492,13,FALSE)</f>
        <v>2.5</v>
      </c>
      <c r="Q67" s="15">
        <f>VLOOKUP(C67,'[2]S0-12'!$C$3:$Z$492,14,FALSE)</f>
        <v>1</v>
      </c>
      <c r="R67" s="15">
        <f>VLOOKUP(C67,'[2]S0-12'!$C$3:$Z$492,15,FALSE)</f>
        <v>1</v>
      </c>
      <c r="S67" s="15">
        <f>VLOOKUP(C67,'[2]S0-12'!$C$3:$Z$492,16,FALSE)</f>
        <v>1</v>
      </c>
      <c r="T67" s="15">
        <f>VLOOKUP(C67,'[2]S0-12'!$C$3:$Z$492,17,FALSE)</f>
        <v>2</v>
      </c>
      <c r="U67" s="15">
        <f>VLOOKUP(C67,'[2]S0-12'!$C$3:$Z$492,18,FALSE)</f>
        <v>5</v>
      </c>
      <c r="V67" s="15">
        <f>VLOOKUP(C67,'[2]S0-12'!$C$3:$Z$492,19,FALSE)</f>
        <v>2.5</v>
      </c>
      <c r="W67" s="15">
        <f>VLOOKUP(C67,'[2]S0-12'!$C$3:$Z$492,20,FALSE)</f>
        <v>3</v>
      </c>
      <c r="X67" s="15">
        <f>VLOOKUP(C67,'[2]S0-12'!$C$3:$Z$492,21,FALSE)</f>
        <v>6</v>
      </c>
      <c r="Y67" s="15">
        <f>VLOOKUP(C67,'[2]S0-12'!$C$3:$Z$492,22,FALSE)</f>
        <v>2</v>
      </c>
      <c r="Z67" s="15" t="s">
        <v>21</v>
      </c>
    </row>
    <row r="68" spans="1:26" x14ac:dyDescent="0.25">
      <c r="A68" s="12" t="s">
        <v>44</v>
      </c>
      <c r="B68" s="12" t="s">
        <v>88</v>
      </c>
      <c r="C68" s="13">
        <v>505</v>
      </c>
      <c r="D68" s="14" t="str">
        <f>VLOOKUP(C68,'[1]SO-04'!$C$2:$E$394,3,FALSE)</f>
        <v>I-2</v>
      </c>
      <c r="F68" s="15">
        <v>9</v>
      </c>
      <c r="G68" s="16">
        <v>9</v>
      </c>
      <c r="H68" s="17">
        <f t="shared" si="0"/>
        <v>1</v>
      </c>
      <c r="I68" s="15">
        <f>VLOOKUP(C68,'[2]S0-12'!$C$3:$Z$492,6,FALSE)</f>
        <v>1</v>
      </c>
      <c r="J68" s="15">
        <f>VLOOKUP(C68,'[2]S0-12'!$C$3:$Z$492,7,FALSE)</f>
        <v>1</v>
      </c>
      <c r="K68" s="15">
        <f>VLOOKUP(C68,'[2]S0-12'!$C$3:$Z$492,8,FALSE)</f>
        <v>2</v>
      </c>
      <c r="L68" s="15">
        <f>VLOOKUP(C68,'[2]S0-12'!$C$3:$Z$492,9,FALSE)</f>
        <v>15</v>
      </c>
      <c r="M68" s="15">
        <f>VLOOKUP(C68,'[2]S0-12'!$C$3:$Z$492,10,FALSE)</f>
        <v>7.5</v>
      </c>
      <c r="N68" s="15">
        <f>VLOOKUP(C68,'[2]S0-12'!$C$3:$Z$492,11,FALSE)</f>
        <v>2</v>
      </c>
      <c r="O68" s="15">
        <f>VLOOKUP(C68,'[2]S0-12'!$C$3:$Z$492,12,FALSE)</f>
        <v>4</v>
      </c>
      <c r="P68" s="15">
        <f>VLOOKUP(C68,'[2]S0-12'!$C$3:$Z$492,13,FALSE)</f>
        <v>2</v>
      </c>
      <c r="Q68" s="15">
        <f>VLOOKUP(C68,'[2]S0-12'!$C$3:$Z$492,14,FALSE)</f>
        <v>1</v>
      </c>
      <c r="R68" s="15">
        <f>VLOOKUP(C68,'[2]S0-12'!$C$3:$Z$492,15,FALSE)</f>
        <v>2</v>
      </c>
      <c r="S68" s="15">
        <f>VLOOKUP(C68,'[2]S0-12'!$C$3:$Z$492,16,FALSE)</f>
        <v>2</v>
      </c>
      <c r="T68" s="15">
        <f>VLOOKUP(C68,'[2]S0-12'!$C$3:$Z$492,17,FALSE)</f>
        <v>2</v>
      </c>
      <c r="U68" s="15">
        <f>VLOOKUP(C68,'[2]S0-12'!$C$3:$Z$492,18,FALSE)</f>
        <v>4</v>
      </c>
      <c r="V68" s="15">
        <f>VLOOKUP(C68,'[2]S0-12'!$C$3:$Z$492,19,FALSE)</f>
        <v>2</v>
      </c>
      <c r="W68" s="15">
        <f>VLOOKUP(C68,'[2]S0-12'!$C$3:$Z$492,20,FALSE)</f>
        <v>3</v>
      </c>
      <c r="X68" s="15">
        <f>VLOOKUP(C68,'[2]S0-12'!$C$3:$Z$492,21,FALSE)</f>
        <v>6</v>
      </c>
      <c r="Y68" s="15">
        <f>VLOOKUP(C68,'[2]S0-12'!$C$3:$Z$492,22,FALSE)</f>
        <v>2</v>
      </c>
      <c r="Z68" s="15" t="s">
        <v>21</v>
      </c>
    </row>
    <row r="69" spans="1:26" x14ac:dyDescent="0.25">
      <c r="A69" s="12" t="s">
        <v>44</v>
      </c>
      <c r="B69" s="12" t="s">
        <v>89</v>
      </c>
      <c r="C69" s="13">
        <v>506</v>
      </c>
      <c r="D69" s="14" t="str">
        <f>VLOOKUP(C69,'[1]SO-04'!$C$2:$E$394,3,FALSE)</f>
        <v>I-3</v>
      </c>
      <c r="F69" s="15">
        <v>22</v>
      </c>
      <c r="G69" s="16">
        <v>22</v>
      </c>
      <c r="H69" s="17">
        <f t="shared" ref="H69:H132" si="1">G69/F69</f>
        <v>1</v>
      </c>
      <c r="I69" s="15">
        <f>VLOOKUP(C69,'[2]S0-12'!$C$3:$Z$492,6,FALSE)</f>
        <v>1</v>
      </c>
      <c r="J69" s="15">
        <f>VLOOKUP(C69,'[2]S0-12'!$C$3:$Z$492,7,FALSE)</f>
        <v>2</v>
      </c>
      <c r="K69" s="15">
        <f>VLOOKUP(C69,'[2]S0-12'!$C$3:$Z$492,8,FALSE)</f>
        <v>4</v>
      </c>
      <c r="L69" s="15">
        <f>VLOOKUP(C69,'[2]S0-12'!$C$3:$Z$492,9,FALSE)</f>
        <v>15</v>
      </c>
      <c r="M69" s="15">
        <f>VLOOKUP(C69,'[2]S0-12'!$C$3:$Z$492,10,FALSE)</f>
        <v>3.75</v>
      </c>
      <c r="N69" s="15">
        <f>VLOOKUP(C69,'[2]S0-12'!$C$3:$Z$492,11,FALSE)</f>
        <v>4</v>
      </c>
      <c r="O69" s="15">
        <f>VLOOKUP(C69,'[2]S0-12'!$C$3:$Z$492,12,FALSE)</f>
        <v>18</v>
      </c>
      <c r="P69" s="15">
        <f>VLOOKUP(C69,'[2]S0-12'!$C$3:$Z$492,13,FALSE)</f>
        <v>4.5</v>
      </c>
      <c r="Q69" s="15">
        <f>VLOOKUP(C69,'[2]S0-12'!$C$3:$Z$492,14,FALSE)</f>
        <v>2</v>
      </c>
      <c r="R69" s="15">
        <f>VLOOKUP(C69,'[2]S0-12'!$C$3:$Z$492,15,FALSE)</f>
        <v>2</v>
      </c>
      <c r="S69" s="15">
        <f>VLOOKUP(C69,'[2]S0-12'!$C$3:$Z$492,16,FALSE)</f>
        <v>1</v>
      </c>
      <c r="T69" s="15">
        <f>VLOOKUP(C69,'[2]S0-12'!$C$3:$Z$492,17,FALSE)</f>
        <v>4</v>
      </c>
      <c r="U69" s="15">
        <f>VLOOKUP(C69,'[2]S0-12'!$C$3:$Z$492,18,FALSE)</f>
        <v>18</v>
      </c>
      <c r="V69" s="15">
        <f>VLOOKUP(C69,'[2]S0-12'!$C$3:$Z$492,19,FALSE)</f>
        <v>4.5</v>
      </c>
      <c r="W69" s="15">
        <f>VLOOKUP(C69,'[2]S0-12'!$C$3:$Z$492,20,FALSE)</f>
        <v>6</v>
      </c>
      <c r="X69" s="15">
        <f>VLOOKUP(C69,'[2]S0-12'!$C$3:$Z$492,21,FALSE)</f>
        <v>12</v>
      </c>
      <c r="Y69" s="15">
        <f>VLOOKUP(C69,'[2]S0-12'!$C$3:$Z$492,22,FALSE)</f>
        <v>2</v>
      </c>
      <c r="Z69" s="15" t="s">
        <v>21</v>
      </c>
    </row>
    <row r="70" spans="1:26" x14ac:dyDescent="0.25">
      <c r="A70" s="12" t="s">
        <v>44</v>
      </c>
      <c r="B70" s="12" t="s">
        <v>90</v>
      </c>
      <c r="C70" s="13">
        <v>507</v>
      </c>
      <c r="D70" s="14" t="str">
        <f>VLOOKUP(C70,'[1]SO-04'!$C$2:$E$394,3,FALSE)</f>
        <v>I-2</v>
      </c>
      <c r="F70" s="15">
        <v>12</v>
      </c>
      <c r="G70" s="16">
        <v>12</v>
      </c>
      <c r="H70" s="17">
        <f t="shared" si="1"/>
        <v>1</v>
      </c>
      <c r="I70" s="15">
        <f>VLOOKUP(C70,'[2]S0-12'!$C$3:$Z$492,6,FALSE)</f>
        <v>1</v>
      </c>
      <c r="J70" s="15">
        <f>VLOOKUP(C70,'[2]S0-12'!$C$3:$Z$492,7,FALSE)</f>
        <v>1</v>
      </c>
      <c r="K70" s="15">
        <f>VLOOKUP(C70,'[2]S0-12'!$C$3:$Z$492,8,FALSE)</f>
        <v>2</v>
      </c>
      <c r="L70" s="15">
        <f>VLOOKUP(C70,'[2]S0-12'!$C$3:$Z$492,9,FALSE)</f>
        <v>20</v>
      </c>
      <c r="M70" s="15">
        <f>VLOOKUP(C70,'[2]S0-12'!$C$3:$Z$492,10,FALSE)</f>
        <v>10</v>
      </c>
      <c r="N70" s="15">
        <f>VLOOKUP(C70,'[2]S0-12'!$C$3:$Z$492,11,FALSE)</f>
        <v>2</v>
      </c>
      <c r="O70" s="15">
        <f>VLOOKUP(C70,'[2]S0-12'!$C$3:$Z$492,12,FALSE)</f>
        <v>6</v>
      </c>
      <c r="P70" s="15">
        <f>VLOOKUP(C70,'[2]S0-12'!$C$3:$Z$492,13,FALSE)</f>
        <v>3</v>
      </c>
      <c r="Q70" s="15">
        <f>VLOOKUP(C70,'[2]S0-12'!$C$3:$Z$492,14,FALSE)</f>
        <v>1</v>
      </c>
      <c r="R70" s="15">
        <f>VLOOKUP(C70,'[2]S0-12'!$C$3:$Z$492,15,FALSE)</f>
        <v>1</v>
      </c>
      <c r="S70" s="15">
        <f>VLOOKUP(C70,'[2]S0-12'!$C$3:$Z$492,16,FALSE)</f>
        <v>1</v>
      </c>
      <c r="T70" s="15">
        <f>VLOOKUP(C70,'[2]S0-12'!$C$3:$Z$492,17,FALSE)</f>
        <v>2</v>
      </c>
      <c r="U70" s="15">
        <f>VLOOKUP(C70,'[2]S0-12'!$C$3:$Z$492,18,FALSE)</f>
        <v>6</v>
      </c>
      <c r="V70" s="15">
        <f>VLOOKUP(C70,'[2]S0-12'!$C$3:$Z$492,19,FALSE)</f>
        <v>3</v>
      </c>
      <c r="W70" s="15">
        <f>VLOOKUP(C70,'[2]S0-12'!$C$3:$Z$492,20,FALSE)</f>
        <v>3</v>
      </c>
      <c r="X70" s="15">
        <f>VLOOKUP(C70,'[2]S0-12'!$C$3:$Z$492,21,FALSE)</f>
        <v>6</v>
      </c>
      <c r="Y70" s="15">
        <f>VLOOKUP(C70,'[2]S0-12'!$C$3:$Z$492,22,FALSE)</f>
        <v>2</v>
      </c>
      <c r="Z70" s="15" t="s">
        <v>21</v>
      </c>
    </row>
    <row r="71" spans="1:26" x14ac:dyDescent="0.25">
      <c r="A71" s="12" t="s">
        <v>44</v>
      </c>
      <c r="B71" s="12" t="s">
        <v>91</v>
      </c>
      <c r="C71" s="13">
        <v>509</v>
      </c>
      <c r="D71" s="14" t="str">
        <f>VLOOKUP(C71,'[1]SO-04'!$C$2:$E$394,3,FALSE)</f>
        <v>I-1</v>
      </c>
      <c r="F71" s="15">
        <v>16</v>
      </c>
      <c r="G71" s="16">
        <v>15</v>
      </c>
      <c r="H71" s="17">
        <f t="shared" si="1"/>
        <v>0.9375</v>
      </c>
      <c r="I71" s="15">
        <f>VLOOKUP(C71,'[2]S0-12'!$C$3:$Z$492,6,FALSE)</f>
        <v>1</v>
      </c>
      <c r="J71" s="15">
        <f>VLOOKUP(C71,'[2]S0-12'!$C$3:$Z$492,7,FALSE)</f>
        <v>2</v>
      </c>
      <c r="K71" s="15">
        <f>VLOOKUP(C71,'[2]S0-12'!$C$3:$Z$492,8,FALSE)</f>
        <v>4</v>
      </c>
      <c r="L71" s="15">
        <f>VLOOKUP(C71,'[2]S0-12'!$C$3:$Z$492,9,FALSE)</f>
        <v>19</v>
      </c>
      <c r="M71" s="15">
        <f>VLOOKUP(C71,'[2]S0-12'!$C$3:$Z$492,10,FALSE)</f>
        <v>4.75</v>
      </c>
      <c r="N71" s="15">
        <f>VLOOKUP(C71,'[2]S0-12'!$C$3:$Z$492,11,FALSE)</f>
        <v>4</v>
      </c>
      <c r="O71" s="15">
        <f>VLOOKUP(C71,'[2]S0-12'!$C$3:$Z$492,12,FALSE)</f>
        <v>11</v>
      </c>
      <c r="P71" s="15">
        <f>VLOOKUP(C71,'[2]S0-12'!$C$3:$Z$492,13,FALSE)</f>
        <v>2.75</v>
      </c>
      <c r="Q71" s="15">
        <f>VLOOKUP(C71,'[2]S0-12'!$C$3:$Z$492,14,FALSE)</f>
        <v>2</v>
      </c>
      <c r="R71" s="15">
        <f>VLOOKUP(C71,'[2]S0-12'!$C$3:$Z$492,15,FALSE)</f>
        <v>3</v>
      </c>
      <c r="S71" s="15">
        <f>VLOOKUP(C71,'[2]S0-12'!$C$3:$Z$492,16,FALSE)</f>
        <v>1.5</v>
      </c>
      <c r="T71" s="15">
        <f>VLOOKUP(C71,'[2]S0-12'!$C$3:$Z$492,17,FALSE)</f>
        <v>4</v>
      </c>
      <c r="U71" s="15">
        <f>VLOOKUP(C71,'[2]S0-12'!$C$3:$Z$492,18,FALSE)</f>
        <v>11</v>
      </c>
      <c r="V71" s="15">
        <f>VLOOKUP(C71,'[2]S0-12'!$C$3:$Z$492,19,FALSE)</f>
        <v>2.75</v>
      </c>
      <c r="W71" s="15">
        <f>VLOOKUP(C71,'[2]S0-12'!$C$3:$Z$492,20,FALSE)</f>
        <v>6</v>
      </c>
      <c r="X71" s="15">
        <f>VLOOKUP(C71,'[2]S0-12'!$C$3:$Z$492,21,FALSE)</f>
        <v>15</v>
      </c>
      <c r="Y71" s="15">
        <f>VLOOKUP(C71,'[2]S0-12'!$C$3:$Z$492,22,FALSE)</f>
        <v>2.5</v>
      </c>
      <c r="Z71" s="15" t="s">
        <v>21</v>
      </c>
    </row>
    <row r="72" spans="1:26" x14ac:dyDescent="0.25">
      <c r="A72" s="12" t="s">
        <v>44</v>
      </c>
      <c r="B72" s="12" t="s">
        <v>92</v>
      </c>
      <c r="C72" s="13">
        <v>510</v>
      </c>
      <c r="D72" s="14" t="str">
        <f>VLOOKUP(C72,'[1]SO-04'!$C$2:$E$394,3,FALSE)</f>
        <v>I-1</v>
      </c>
      <c r="F72" s="15">
        <v>2</v>
      </c>
      <c r="G72" s="16">
        <v>2</v>
      </c>
      <c r="H72" s="17">
        <f t="shared" si="1"/>
        <v>1</v>
      </c>
      <c r="I72" s="15">
        <f>VLOOKUP(C72,'[2]S0-12'!$C$3:$Z$492,6,FALSE)</f>
        <v>1</v>
      </c>
      <c r="J72" s="15">
        <f>VLOOKUP(C72,'[2]S0-12'!$C$3:$Z$492,7,FALSE)</f>
        <v>1</v>
      </c>
      <c r="K72" s="15">
        <f>VLOOKUP(C72,'[2]S0-12'!$C$3:$Z$492,8,FALSE)</f>
        <v>2</v>
      </c>
      <c r="L72" s="15">
        <f>VLOOKUP(C72,'[2]S0-12'!$C$3:$Z$492,9,FALSE)</f>
        <v>9</v>
      </c>
      <c r="M72" s="15">
        <f>VLOOKUP(C72,'[2]S0-12'!$C$3:$Z$492,10,FALSE)</f>
        <v>4.5</v>
      </c>
      <c r="N72" s="15">
        <f>VLOOKUP(C72,'[2]S0-12'!$C$3:$Z$492,11,FALSE)</f>
        <v>2</v>
      </c>
      <c r="O72" s="15">
        <f>VLOOKUP(C72,'[2]S0-12'!$C$3:$Z$492,12,FALSE)</f>
        <v>19</v>
      </c>
      <c r="P72" s="15">
        <f>VLOOKUP(C72,'[2]S0-12'!$C$3:$Z$492,13,FALSE)</f>
        <v>9.5</v>
      </c>
      <c r="Q72" s="15">
        <f>VLOOKUP(C72,'[2]S0-12'!$C$3:$Z$492,14,FALSE)</f>
        <v>1</v>
      </c>
      <c r="R72" s="15">
        <f>VLOOKUP(C72,'[2]S0-12'!$C$3:$Z$492,15,FALSE)</f>
        <v>3</v>
      </c>
      <c r="S72" s="15">
        <f>VLOOKUP(C72,'[2]S0-12'!$C$3:$Z$492,16,FALSE)</f>
        <v>3</v>
      </c>
      <c r="T72" s="15">
        <f>VLOOKUP(C72,'[2]S0-12'!$C$3:$Z$492,17,FALSE)</f>
        <v>2</v>
      </c>
      <c r="U72" s="15">
        <f>VLOOKUP(C72,'[2]S0-12'!$C$3:$Z$492,18,FALSE)</f>
        <v>19</v>
      </c>
      <c r="V72" s="15">
        <f>VLOOKUP(C72,'[2]S0-12'!$C$3:$Z$492,19,FALSE)</f>
        <v>9.5</v>
      </c>
      <c r="W72" s="15">
        <f>VLOOKUP(C72,'[2]S0-12'!$C$3:$Z$492,20,FALSE)</f>
        <v>3</v>
      </c>
      <c r="X72" s="15">
        <f>VLOOKUP(C72,'[2]S0-12'!$C$3:$Z$492,21,FALSE)</f>
        <v>19</v>
      </c>
      <c r="Y72" s="15">
        <f>VLOOKUP(C72,'[2]S0-12'!$C$3:$Z$492,22,FALSE)</f>
        <v>6.333333333333333</v>
      </c>
      <c r="Z72" s="15" t="s">
        <v>21</v>
      </c>
    </row>
    <row r="73" spans="1:26" x14ac:dyDescent="0.25">
      <c r="A73" s="12" t="s">
        <v>44</v>
      </c>
      <c r="B73" s="12" t="s">
        <v>93</v>
      </c>
      <c r="C73" s="13">
        <v>511</v>
      </c>
      <c r="D73" s="14" t="str">
        <f>VLOOKUP(C73,'[1]SO-04'!$C$2:$E$394,3,FALSE)</f>
        <v>I-1</v>
      </c>
      <c r="F73" s="15">
        <v>16</v>
      </c>
      <c r="G73" s="16">
        <v>16</v>
      </c>
      <c r="H73" s="17">
        <f t="shared" si="1"/>
        <v>1</v>
      </c>
      <c r="I73" s="15">
        <f>VLOOKUP(C73,'[2]S0-12'!$C$3:$Z$492,6,FALSE)</f>
        <v>1</v>
      </c>
      <c r="J73" s="15">
        <f>VLOOKUP(C73,'[2]S0-12'!$C$3:$Z$492,7,FALSE)</f>
        <v>2</v>
      </c>
      <c r="K73" s="15">
        <f>VLOOKUP(C73,'[2]S0-12'!$C$3:$Z$492,8,FALSE)</f>
        <v>4</v>
      </c>
      <c r="L73" s="15">
        <f>VLOOKUP(C73,'[2]S0-12'!$C$3:$Z$492,9,FALSE)</f>
        <v>23</v>
      </c>
      <c r="M73" s="15">
        <f>VLOOKUP(C73,'[2]S0-12'!$C$3:$Z$492,10,FALSE)</f>
        <v>5.75</v>
      </c>
      <c r="N73" s="15">
        <f>VLOOKUP(C73,'[2]S0-12'!$C$3:$Z$492,11,FALSE)</f>
        <v>4</v>
      </c>
      <c r="O73" s="15">
        <f>VLOOKUP(C73,'[2]S0-12'!$C$3:$Z$492,12,FALSE)</f>
        <v>12</v>
      </c>
      <c r="P73" s="15">
        <f>VLOOKUP(C73,'[2]S0-12'!$C$3:$Z$492,13,FALSE)</f>
        <v>3</v>
      </c>
      <c r="Q73" s="15">
        <f>VLOOKUP(C73,'[2]S0-12'!$C$3:$Z$492,14,FALSE)</f>
        <v>2</v>
      </c>
      <c r="R73" s="15">
        <f>VLOOKUP(C73,'[2]S0-12'!$C$3:$Z$492,15,FALSE)</f>
        <v>4</v>
      </c>
      <c r="S73" s="15">
        <f>VLOOKUP(C73,'[2]S0-12'!$C$3:$Z$492,16,FALSE)</f>
        <v>2</v>
      </c>
      <c r="T73" s="15">
        <f>VLOOKUP(C73,'[2]S0-12'!$C$3:$Z$492,17,FALSE)</f>
        <v>4</v>
      </c>
      <c r="U73" s="15">
        <f>VLOOKUP(C73,'[2]S0-12'!$C$3:$Z$492,18,FALSE)</f>
        <v>12</v>
      </c>
      <c r="V73" s="15">
        <f>VLOOKUP(C73,'[2]S0-12'!$C$3:$Z$492,19,FALSE)</f>
        <v>3</v>
      </c>
      <c r="W73" s="15">
        <f>VLOOKUP(C73,'[2]S0-12'!$C$3:$Z$492,20,FALSE)</f>
        <v>6</v>
      </c>
      <c r="X73" s="15">
        <f>VLOOKUP(C73,'[2]S0-12'!$C$3:$Z$492,21,FALSE)</f>
        <v>12</v>
      </c>
      <c r="Y73" s="15">
        <f>VLOOKUP(C73,'[2]S0-12'!$C$3:$Z$492,22,FALSE)</f>
        <v>2</v>
      </c>
      <c r="Z73" s="15" t="s">
        <v>21</v>
      </c>
    </row>
    <row r="74" spans="1:26" x14ac:dyDescent="0.25">
      <c r="A74" s="12" t="s">
        <v>44</v>
      </c>
      <c r="B74" s="12" t="s">
        <v>94</v>
      </c>
      <c r="C74" s="13">
        <v>512</v>
      </c>
      <c r="D74" s="14" t="str">
        <f>VLOOKUP(C74,'[1]SO-04'!$C$2:$E$394,3,FALSE)</f>
        <v>I-1</v>
      </c>
      <c r="F74" s="15">
        <v>13</v>
      </c>
      <c r="G74" s="16">
        <v>13</v>
      </c>
      <c r="H74" s="17">
        <f t="shared" si="1"/>
        <v>1</v>
      </c>
      <c r="I74" s="15">
        <f>VLOOKUP(C74,'[2]S0-12'!$C$3:$Z$492,6,FALSE)</f>
        <v>1</v>
      </c>
      <c r="J74" s="15">
        <f>VLOOKUP(C74,'[2]S0-12'!$C$3:$Z$492,7,FALSE)</f>
        <v>2</v>
      </c>
      <c r="K74" s="15">
        <f>VLOOKUP(C74,'[2]S0-12'!$C$3:$Z$492,8,FALSE)</f>
        <v>4</v>
      </c>
      <c r="L74" s="15">
        <f>VLOOKUP(C74,'[2]S0-12'!$C$3:$Z$492,9,FALSE)</f>
        <v>16</v>
      </c>
      <c r="M74" s="15">
        <f>VLOOKUP(C74,'[2]S0-12'!$C$3:$Z$492,10,FALSE)</f>
        <v>4</v>
      </c>
      <c r="N74" s="15">
        <f>VLOOKUP(C74,'[2]S0-12'!$C$3:$Z$492,11,FALSE)</f>
        <v>4</v>
      </c>
      <c r="O74" s="15">
        <f>VLOOKUP(C74,'[2]S0-12'!$C$3:$Z$492,12,FALSE)</f>
        <v>7</v>
      </c>
      <c r="P74" s="15">
        <f>VLOOKUP(C74,'[2]S0-12'!$C$3:$Z$492,13,FALSE)</f>
        <v>1.75</v>
      </c>
      <c r="Q74" s="15">
        <f>VLOOKUP(C74,'[2]S0-12'!$C$3:$Z$492,14,FALSE)</f>
        <v>2</v>
      </c>
      <c r="R74" s="15">
        <f>VLOOKUP(C74,'[2]S0-12'!$C$3:$Z$492,15,FALSE)</f>
        <v>3</v>
      </c>
      <c r="S74" s="15">
        <f>VLOOKUP(C74,'[2]S0-12'!$C$3:$Z$492,16,FALSE)</f>
        <v>1.5</v>
      </c>
      <c r="T74" s="15">
        <f>VLOOKUP(C74,'[2]S0-12'!$C$3:$Z$492,17,FALSE)</f>
        <v>4</v>
      </c>
      <c r="U74" s="15">
        <f>VLOOKUP(C74,'[2]S0-12'!$C$3:$Z$492,18,FALSE)</f>
        <v>7</v>
      </c>
      <c r="V74" s="15">
        <f>VLOOKUP(C74,'[2]S0-12'!$C$3:$Z$492,19,FALSE)</f>
        <v>1.75</v>
      </c>
      <c r="W74" s="15">
        <f>VLOOKUP(C74,'[2]S0-12'!$C$3:$Z$492,20,FALSE)</f>
        <v>6</v>
      </c>
      <c r="X74" s="15">
        <f>VLOOKUP(C74,'[2]S0-12'!$C$3:$Z$492,21,FALSE)</f>
        <v>15</v>
      </c>
      <c r="Y74" s="15">
        <f>VLOOKUP(C74,'[2]S0-12'!$C$3:$Z$492,22,FALSE)</f>
        <v>2.5</v>
      </c>
      <c r="Z74" s="15" t="s">
        <v>21</v>
      </c>
    </row>
    <row r="75" spans="1:26" x14ac:dyDescent="0.25">
      <c r="A75" s="12" t="s">
        <v>44</v>
      </c>
      <c r="B75" s="12" t="s">
        <v>95</v>
      </c>
      <c r="C75" s="13">
        <v>513</v>
      </c>
      <c r="D75" s="14" t="str">
        <f>VLOOKUP(C75,'[1]SO-04'!$C$2:$E$394,3,FALSE)</f>
        <v>I-1</v>
      </c>
      <c r="F75" s="15">
        <v>37</v>
      </c>
      <c r="G75" s="16">
        <v>38</v>
      </c>
      <c r="H75" s="17">
        <f t="shared" si="1"/>
        <v>1.027027027027027</v>
      </c>
      <c r="I75" s="15">
        <f>VLOOKUP(C75,'[2]S0-12'!$C$3:$Z$492,6,FALSE)</f>
        <v>1</v>
      </c>
      <c r="J75" s="15">
        <f>VLOOKUP(C75,'[2]S0-12'!$C$3:$Z$492,7,FALSE)</f>
        <v>4</v>
      </c>
      <c r="K75" s="15">
        <f>VLOOKUP(C75,'[2]S0-12'!$C$3:$Z$492,8,FALSE)</f>
        <v>8</v>
      </c>
      <c r="L75" s="15">
        <f>VLOOKUP(C75,'[2]S0-12'!$C$3:$Z$492,9,FALSE)</f>
        <v>25</v>
      </c>
      <c r="M75" s="15">
        <f>VLOOKUP(C75,'[2]S0-12'!$C$3:$Z$492,10,FALSE)</f>
        <v>3.125</v>
      </c>
      <c r="N75" s="15">
        <f>VLOOKUP(C75,'[2]S0-12'!$C$3:$Z$492,11,FALSE)</f>
        <v>8</v>
      </c>
      <c r="O75" s="15">
        <f>VLOOKUP(C75,'[2]S0-12'!$C$3:$Z$492,12,FALSE)</f>
        <v>13</v>
      </c>
      <c r="P75" s="15">
        <f>VLOOKUP(C75,'[2]S0-12'!$C$3:$Z$492,13,FALSE)</f>
        <v>1.625</v>
      </c>
      <c r="Q75" s="15">
        <f>VLOOKUP(C75,'[2]S0-12'!$C$3:$Z$492,14,FALSE)</f>
        <v>4</v>
      </c>
      <c r="R75" s="15">
        <f>VLOOKUP(C75,'[2]S0-12'!$C$3:$Z$492,15,FALSE)</f>
        <v>2</v>
      </c>
      <c r="S75" s="15">
        <f>VLOOKUP(C75,'[2]S0-12'!$C$3:$Z$492,16,FALSE)</f>
        <v>1</v>
      </c>
      <c r="T75" s="15">
        <f>VLOOKUP(C75,'[2]S0-12'!$C$3:$Z$492,17,FALSE)</f>
        <v>8</v>
      </c>
      <c r="U75" s="15">
        <f>VLOOKUP(C75,'[2]S0-12'!$C$3:$Z$492,18,FALSE)</f>
        <v>13</v>
      </c>
      <c r="V75" s="15">
        <f>VLOOKUP(C75,'[2]S0-12'!$C$3:$Z$492,19,FALSE)</f>
        <v>1.625</v>
      </c>
      <c r="W75" s="15">
        <f>VLOOKUP(C75,'[2]S0-12'!$C$3:$Z$492,20,FALSE)</f>
        <v>12</v>
      </c>
      <c r="X75" s="15">
        <f>VLOOKUP(C75,'[2]S0-12'!$C$3:$Z$492,21,FALSE)</f>
        <v>30</v>
      </c>
      <c r="Y75" s="15">
        <f>VLOOKUP(C75,'[2]S0-12'!$C$3:$Z$492,22,FALSE)</f>
        <v>2.5</v>
      </c>
      <c r="Z75" s="15" t="s">
        <v>21</v>
      </c>
    </row>
    <row r="76" spans="1:26" x14ac:dyDescent="0.25">
      <c r="A76" s="12" t="s">
        <v>44</v>
      </c>
      <c r="B76" s="12" t="s">
        <v>96</v>
      </c>
      <c r="C76" s="13">
        <v>514</v>
      </c>
      <c r="D76" s="14" t="str">
        <f>VLOOKUP(C76,'[1]SO-04'!$C$2:$E$394,3,FALSE)</f>
        <v>I-1</v>
      </c>
      <c r="F76" s="15">
        <v>8</v>
      </c>
      <c r="G76" s="16">
        <v>8</v>
      </c>
      <c r="H76" s="17">
        <f t="shared" si="1"/>
        <v>1</v>
      </c>
      <c r="I76" s="15">
        <f>VLOOKUP(C76,'[2]S0-12'!$C$3:$Z$492,6,FALSE)</f>
        <v>1</v>
      </c>
      <c r="J76" s="15">
        <f>VLOOKUP(C76,'[2]S0-12'!$C$3:$Z$492,7,FALSE)</f>
        <v>1</v>
      </c>
      <c r="K76" s="15">
        <f>VLOOKUP(C76,'[2]S0-12'!$C$3:$Z$492,8,FALSE)</f>
        <v>2</v>
      </c>
      <c r="L76" s="15">
        <f>VLOOKUP(C76,'[2]S0-12'!$C$3:$Z$492,9,FALSE)</f>
        <v>15</v>
      </c>
      <c r="M76" s="15">
        <f>VLOOKUP(C76,'[2]S0-12'!$C$3:$Z$492,10,FALSE)</f>
        <v>7.5</v>
      </c>
      <c r="N76" s="15">
        <f>VLOOKUP(C76,'[2]S0-12'!$C$3:$Z$492,11,FALSE)</f>
        <v>2</v>
      </c>
      <c r="O76" s="15">
        <f>VLOOKUP(C76,'[2]S0-12'!$C$3:$Z$492,12,FALSE)</f>
        <v>12</v>
      </c>
      <c r="P76" s="15">
        <f>VLOOKUP(C76,'[2]S0-12'!$C$3:$Z$492,13,FALSE)</f>
        <v>6</v>
      </c>
      <c r="Q76" s="15">
        <f>VLOOKUP(C76,'[2]S0-12'!$C$3:$Z$492,14,FALSE)</f>
        <v>1</v>
      </c>
      <c r="R76" s="15">
        <f>VLOOKUP(C76,'[2]S0-12'!$C$3:$Z$492,15,FALSE)</f>
        <v>1</v>
      </c>
      <c r="S76" s="15">
        <f>VLOOKUP(C76,'[2]S0-12'!$C$3:$Z$492,16,FALSE)</f>
        <v>1</v>
      </c>
      <c r="T76" s="15">
        <f>VLOOKUP(C76,'[2]S0-12'!$C$3:$Z$492,17,FALSE)</f>
        <v>2</v>
      </c>
      <c r="U76" s="15">
        <f>VLOOKUP(C76,'[2]S0-12'!$C$3:$Z$492,18,FALSE)</f>
        <v>12</v>
      </c>
      <c r="V76" s="15">
        <f>VLOOKUP(C76,'[2]S0-12'!$C$3:$Z$492,19,FALSE)</f>
        <v>6</v>
      </c>
      <c r="W76" s="15">
        <f>VLOOKUP(C76,'[2]S0-12'!$C$3:$Z$492,20,FALSE)</f>
        <v>3</v>
      </c>
      <c r="X76" s="15">
        <f>VLOOKUP(C76,'[2]S0-12'!$C$3:$Z$492,21,FALSE)</f>
        <v>13</v>
      </c>
      <c r="Y76" s="15">
        <f>VLOOKUP(C76,'[2]S0-12'!$C$3:$Z$492,22,FALSE)</f>
        <v>4.333333333333333</v>
      </c>
      <c r="Z76" s="15" t="s">
        <v>21</v>
      </c>
    </row>
    <row r="77" spans="1:26" x14ac:dyDescent="0.25">
      <c r="A77" s="12" t="s">
        <v>44</v>
      </c>
      <c r="B77" s="12" t="s">
        <v>97</v>
      </c>
      <c r="C77" s="13">
        <v>515</v>
      </c>
      <c r="D77" s="14" t="str">
        <f>VLOOKUP(C77,'[1]SO-04'!$C$2:$E$394,3,FALSE)</f>
        <v>I-2</v>
      </c>
      <c r="F77" s="15">
        <v>15</v>
      </c>
      <c r="G77" s="16">
        <v>14</v>
      </c>
      <c r="H77" s="17">
        <f t="shared" si="1"/>
        <v>0.93333333333333335</v>
      </c>
      <c r="I77" s="15">
        <f>VLOOKUP(C77,'[2]S0-12'!$C$3:$Z$492,6,FALSE)</f>
        <v>1</v>
      </c>
      <c r="J77" s="15">
        <f>VLOOKUP(C77,'[2]S0-12'!$C$3:$Z$492,7,FALSE)</f>
        <v>2</v>
      </c>
      <c r="K77" s="15">
        <f>VLOOKUP(C77,'[2]S0-12'!$C$3:$Z$492,8,FALSE)</f>
        <v>4</v>
      </c>
      <c r="L77" s="15">
        <f>VLOOKUP(C77,'[2]S0-12'!$C$3:$Z$492,9,FALSE)</f>
        <v>21</v>
      </c>
      <c r="M77" s="15">
        <f>VLOOKUP(C77,'[2]S0-12'!$C$3:$Z$492,10,FALSE)</f>
        <v>5.25</v>
      </c>
      <c r="N77" s="15">
        <f>VLOOKUP(C77,'[2]S0-12'!$C$3:$Z$492,11,FALSE)</f>
        <v>4</v>
      </c>
      <c r="O77" s="15">
        <f>VLOOKUP(C77,'[2]S0-12'!$C$3:$Z$492,12,FALSE)</f>
        <v>16</v>
      </c>
      <c r="P77" s="15">
        <f>VLOOKUP(C77,'[2]S0-12'!$C$3:$Z$492,13,FALSE)</f>
        <v>4</v>
      </c>
      <c r="Q77" s="15">
        <f>VLOOKUP(C77,'[2]S0-12'!$C$3:$Z$492,14,FALSE)</f>
        <v>2</v>
      </c>
      <c r="R77" s="15">
        <f>VLOOKUP(C77,'[2]S0-12'!$C$3:$Z$492,15,FALSE)</f>
        <v>3</v>
      </c>
      <c r="S77" s="15">
        <f>VLOOKUP(C77,'[2]S0-12'!$C$3:$Z$492,16,FALSE)</f>
        <v>1.5</v>
      </c>
      <c r="T77" s="15">
        <f>VLOOKUP(C77,'[2]S0-12'!$C$3:$Z$492,17,FALSE)</f>
        <v>4</v>
      </c>
      <c r="U77" s="15">
        <f>VLOOKUP(C77,'[2]S0-12'!$C$3:$Z$492,18,FALSE)</f>
        <v>16</v>
      </c>
      <c r="V77" s="15">
        <f>VLOOKUP(C77,'[2]S0-12'!$C$3:$Z$492,19,FALSE)</f>
        <v>4</v>
      </c>
      <c r="W77" s="15">
        <f>VLOOKUP(C77,'[2]S0-12'!$C$3:$Z$492,20,FALSE)</f>
        <v>6</v>
      </c>
      <c r="X77" s="15">
        <f>VLOOKUP(C77,'[2]S0-12'!$C$3:$Z$492,21,FALSE)</f>
        <v>23</v>
      </c>
      <c r="Y77" s="15">
        <f>VLOOKUP(C77,'[2]S0-12'!$C$3:$Z$492,22,FALSE)</f>
        <v>3.8333333333333335</v>
      </c>
      <c r="Z77" s="15" t="s">
        <v>21</v>
      </c>
    </row>
    <row r="78" spans="1:26" x14ac:dyDescent="0.25">
      <c r="A78" s="12" t="s">
        <v>44</v>
      </c>
      <c r="B78" s="12" t="s">
        <v>98</v>
      </c>
      <c r="C78" s="13">
        <v>516</v>
      </c>
      <c r="D78" s="14" t="str">
        <f>VLOOKUP(C78,'[1]SO-04'!$C$2:$E$394,3,FALSE)</f>
        <v>I-2</v>
      </c>
      <c r="F78" s="15">
        <v>21</v>
      </c>
      <c r="G78" s="16">
        <v>20</v>
      </c>
      <c r="H78" s="17">
        <f t="shared" si="1"/>
        <v>0.95238095238095233</v>
      </c>
      <c r="I78" s="15">
        <f>VLOOKUP(C78,'[2]S0-12'!$C$3:$Z$492,6,FALSE)</f>
        <v>1</v>
      </c>
      <c r="J78" s="15">
        <f>VLOOKUP(C78,'[2]S0-12'!$C$3:$Z$492,7,FALSE)</f>
        <v>2</v>
      </c>
      <c r="K78" s="15">
        <f>VLOOKUP(C78,'[2]S0-12'!$C$3:$Z$492,8,FALSE)</f>
        <v>4</v>
      </c>
      <c r="L78" s="15">
        <f>VLOOKUP(C78,'[2]S0-12'!$C$3:$Z$492,9,FALSE)</f>
        <v>36</v>
      </c>
      <c r="M78" s="15">
        <f>VLOOKUP(C78,'[2]S0-12'!$C$3:$Z$492,10,FALSE)</f>
        <v>9</v>
      </c>
      <c r="N78" s="15">
        <f>VLOOKUP(C78,'[2]S0-12'!$C$3:$Z$492,11,FALSE)</f>
        <v>4</v>
      </c>
      <c r="O78" s="15">
        <f>VLOOKUP(C78,'[2]S0-12'!$C$3:$Z$492,12,FALSE)</f>
        <v>18</v>
      </c>
      <c r="P78" s="15">
        <f>VLOOKUP(C78,'[2]S0-12'!$C$3:$Z$492,13,FALSE)</f>
        <v>4.5</v>
      </c>
      <c r="Q78" s="15">
        <f>VLOOKUP(C78,'[2]S0-12'!$C$3:$Z$492,14,FALSE)</f>
        <v>2</v>
      </c>
      <c r="R78" s="15">
        <f>VLOOKUP(C78,'[2]S0-12'!$C$3:$Z$492,15,FALSE)</f>
        <v>2</v>
      </c>
      <c r="S78" s="15">
        <f>VLOOKUP(C78,'[2]S0-12'!$C$3:$Z$492,16,FALSE)</f>
        <v>1</v>
      </c>
      <c r="T78" s="15">
        <f>VLOOKUP(C78,'[2]S0-12'!$C$3:$Z$492,17,FALSE)</f>
        <v>4</v>
      </c>
      <c r="U78" s="15">
        <f>VLOOKUP(C78,'[2]S0-12'!$C$3:$Z$492,18,FALSE)</f>
        <v>18</v>
      </c>
      <c r="V78" s="15">
        <f>VLOOKUP(C78,'[2]S0-12'!$C$3:$Z$492,19,FALSE)</f>
        <v>4.5</v>
      </c>
      <c r="W78" s="15">
        <f>VLOOKUP(C78,'[2]S0-12'!$C$3:$Z$492,20,FALSE)</f>
        <v>6</v>
      </c>
      <c r="X78" s="15">
        <f>VLOOKUP(C78,'[2]S0-12'!$C$3:$Z$492,21,FALSE)</f>
        <v>19</v>
      </c>
      <c r="Y78" s="15">
        <f>VLOOKUP(C78,'[2]S0-12'!$C$3:$Z$492,22,FALSE)</f>
        <v>3.1666666666666665</v>
      </c>
      <c r="Z78" s="15" t="s">
        <v>21</v>
      </c>
    </row>
    <row r="79" spans="1:26" x14ac:dyDescent="0.25">
      <c r="A79" s="12" t="s">
        <v>44</v>
      </c>
      <c r="B79" s="12" t="s">
        <v>99</v>
      </c>
      <c r="C79" s="13">
        <v>517</v>
      </c>
      <c r="D79" s="14" t="str">
        <f>VLOOKUP(C79,'[1]SO-04'!$C$2:$E$394,3,FALSE)</f>
        <v>I-3</v>
      </c>
      <c r="F79" s="15">
        <v>26</v>
      </c>
      <c r="G79" s="16">
        <v>27</v>
      </c>
      <c r="H79" s="17">
        <f t="shared" si="1"/>
        <v>1.0384615384615385</v>
      </c>
      <c r="I79" s="15">
        <f>VLOOKUP(C79,'[2]S0-12'!$C$3:$Z$492,6,FALSE)</f>
        <v>1</v>
      </c>
      <c r="J79" s="15">
        <f>VLOOKUP(C79,'[2]S0-12'!$C$3:$Z$492,7,FALSE)</f>
        <v>3</v>
      </c>
      <c r="K79" s="15">
        <f>VLOOKUP(C79,'[2]S0-12'!$C$3:$Z$492,8,FALSE)</f>
        <v>6</v>
      </c>
      <c r="L79" s="15">
        <f>VLOOKUP(C79,'[2]S0-12'!$C$3:$Z$492,9,FALSE)</f>
        <v>132</v>
      </c>
      <c r="M79" s="15">
        <f>VLOOKUP(C79,'[2]S0-12'!$C$3:$Z$492,10,FALSE)</f>
        <v>22</v>
      </c>
      <c r="N79" s="15">
        <f>VLOOKUP(C79,'[2]S0-12'!$C$3:$Z$492,11,FALSE)</f>
        <v>6</v>
      </c>
      <c r="O79" s="15">
        <f>VLOOKUP(C79,'[2]S0-12'!$C$3:$Z$492,12,FALSE)</f>
        <v>25</v>
      </c>
      <c r="P79" s="15">
        <f>VLOOKUP(C79,'[2]S0-12'!$C$3:$Z$492,13,FALSE)</f>
        <v>4.166666666666667</v>
      </c>
      <c r="Q79" s="15">
        <f>VLOOKUP(C79,'[2]S0-12'!$C$3:$Z$492,14,FALSE)</f>
        <v>3</v>
      </c>
      <c r="R79" s="15">
        <f>VLOOKUP(C79,'[2]S0-12'!$C$3:$Z$492,15,FALSE)</f>
        <v>10</v>
      </c>
      <c r="S79" s="15">
        <f>VLOOKUP(C79,'[2]S0-12'!$C$3:$Z$492,16,FALSE)</f>
        <v>3.3333333333333335</v>
      </c>
      <c r="T79" s="15">
        <f>VLOOKUP(C79,'[2]S0-12'!$C$3:$Z$492,17,FALSE)</f>
        <v>6</v>
      </c>
      <c r="U79" s="15">
        <f>VLOOKUP(C79,'[2]S0-12'!$C$3:$Z$492,18,FALSE)</f>
        <v>25</v>
      </c>
      <c r="V79" s="15">
        <f>VLOOKUP(C79,'[2]S0-12'!$C$3:$Z$492,19,FALSE)</f>
        <v>4.166666666666667</v>
      </c>
      <c r="W79" s="15">
        <f>VLOOKUP(C79,'[2]S0-12'!$C$3:$Z$492,20,FALSE)</f>
        <v>9</v>
      </c>
      <c r="X79" s="15">
        <f>VLOOKUP(C79,'[2]S0-12'!$C$3:$Z$492,21,FALSE)</f>
        <v>26</v>
      </c>
      <c r="Y79" s="15">
        <f>VLOOKUP(C79,'[2]S0-12'!$C$3:$Z$492,22,FALSE)</f>
        <v>2.8888888888888888</v>
      </c>
      <c r="Z79" s="15" t="s">
        <v>21</v>
      </c>
    </row>
    <row r="80" spans="1:26" x14ac:dyDescent="0.25">
      <c r="A80" s="12" t="s">
        <v>44</v>
      </c>
      <c r="B80" s="12" t="s">
        <v>100</v>
      </c>
      <c r="C80" s="13">
        <v>518</v>
      </c>
      <c r="D80" s="14" t="str">
        <f>VLOOKUP(C80,'[1]SO-04'!$C$2:$E$394,3,FALSE)</f>
        <v>I-1</v>
      </c>
      <c r="F80" s="15">
        <v>26</v>
      </c>
      <c r="G80" s="16">
        <v>24</v>
      </c>
      <c r="H80" s="17">
        <f t="shared" si="1"/>
        <v>0.92307692307692313</v>
      </c>
      <c r="I80" s="15">
        <f>VLOOKUP(C80,'[2]S0-12'!$C$3:$Z$492,6,FALSE)</f>
        <v>1</v>
      </c>
      <c r="J80" s="15">
        <f>VLOOKUP(C80,'[2]S0-12'!$C$3:$Z$492,7,FALSE)</f>
        <v>3</v>
      </c>
      <c r="K80" s="15">
        <f>VLOOKUP(C80,'[2]S0-12'!$C$3:$Z$492,8,FALSE)</f>
        <v>6</v>
      </c>
      <c r="L80" s="15">
        <f>VLOOKUP(C80,'[2]S0-12'!$C$3:$Z$492,9,FALSE)</f>
        <v>47</v>
      </c>
      <c r="M80" s="15">
        <f>VLOOKUP(C80,'[2]S0-12'!$C$3:$Z$492,10,FALSE)</f>
        <v>7.833333333333333</v>
      </c>
      <c r="N80" s="15">
        <f>VLOOKUP(C80,'[2]S0-12'!$C$3:$Z$492,11,FALSE)</f>
        <v>6</v>
      </c>
      <c r="O80" s="15">
        <f>VLOOKUP(C80,'[2]S0-12'!$C$3:$Z$492,12,FALSE)</f>
        <v>19</v>
      </c>
      <c r="P80" s="15">
        <f>VLOOKUP(C80,'[2]S0-12'!$C$3:$Z$492,13,FALSE)</f>
        <v>3.1666666666666665</v>
      </c>
      <c r="Q80" s="15">
        <f>VLOOKUP(C80,'[2]S0-12'!$C$3:$Z$492,14,FALSE)</f>
        <v>3</v>
      </c>
      <c r="R80" s="15">
        <f>VLOOKUP(C80,'[2]S0-12'!$C$3:$Z$492,15,FALSE)</f>
        <v>1</v>
      </c>
      <c r="S80" s="15">
        <f>VLOOKUP(C80,'[2]S0-12'!$C$3:$Z$492,16,FALSE)</f>
        <v>1</v>
      </c>
      <c r="T80" s="15">
        <f>VLOOKUP(C80,'[2]S0-12'!$C$3:$Z$492,17,FALSE)</f>
        <v>6</v>
      </c>
      <c r="U80" s="15">
        <f>VLOOKUP(C80,'[2]S0-12'!$C$3:$Z$492,18,FALSE)</f>
        <v>19</v>
      </c>
      <c r="V80" s="15">
        <f>VLOOKUP(C80,'[2]S0-12'!$C$3:$Z$492,19,FALSE)</f>
        <v>3.1666666666666665</v>
      </c>
      <c r="W80" s="15">
        <f>VLOOKUP(C80,'[2]S0-12'!$C$3:$Z$492,20,FALSE)</f>
        <v>9</v>
      </c>
      <c r="X80" s="15">
        <f>VLOOKUP(C80,'[2]S0-12'!$C$3:$Z$492,21,FALSE)</f>
        <v>18</v>
      </c>
      <c r="Y80" s="15">
        <f>VLOOKUP(C80,'[2]S0-12'!$C$3:$Z$492,22,FALSE)</f>
        <v>2</v>
      </c>
      <c r="Z80" s="15" t="s">
        <v>21</v>
      </c>
    </row>
    <row r="81" spans="1:26" x14ac:dyDescent="0.25">
      <c r="A81" s="12" t="s">
        <v>44</v>
      </c>
      <c r="B81" s="12" t="s">
        <v>101</v>
      </c>
      <c r="C81" s="13">
        <v>6877</v>
      </c>
      <c r="D81" s="14" t="str">
        <f>VLOOKUP(C81,'[1]SO-04'!$C$2:$E$394,3,FALSE)</f>
        <v>I-1</v>
      </c>
      <c r="F81" s="15">
        <v>34</v>
      </c>
      <c r="G81" s="16">
        <v>34</v>
      </c>
      <c r="H81" s="17">
        <f t="shared" si="1"/>
        <v>1</v>
      </c>
      <c r="I81" s="15">
        <f>VLOOKUP(C81,'[2]S0-12'!$C$3:$Z$492,6,FALSE)</f>
        <v>1</v>
      </c>
      <c r="J81" s="15">
        <f>VLOOKUP(C81,'[2]S0-12'!$C$3:$Z$492,7,FALSE)</f>
        <v>3</v>
      </c>
      <c r="K81" s="15">
        <f>VLOOKUP(C81,'[2]S0-12'!$C$3:$Z$492,8,FALSE)</f>
        <v>6</v>
      </c>
      <c r="L81" s="15">
        <f>VLOOKUP(C81,'[2]S0-12'!$C$3:$Z$492,9,FALSE)</f>
        <v>14</v>
      </c>
      <c r="M81" s="15">
        <f>VLOOKUP(C81,'[2]S0-12'!$C$3:$Z$492,10,FALSE)</f>
        <v>2.3333333333333335</v>
      </c>
      <c r="N81" s="15">
        <f>VLOOKUP(C81,'[2]S0-12'!$C$3:$Z$492,11,FALSE)</f>
        <v>6</v>
      </c>
      <c r="O81" s="15">
        <f>VLOOKUP(C81,'[2]S0-12'!$C$3:$Z$492,12,FALSE)</f>
        <v>15</v>
      </c>
      <c r="P81" s="15">
        <f>VLOOKUP(C81,'[2]S0-12'!$C$3:$Z$492,13,FALSE)</f>
        <v>2.5</v>
      </c>
      <c r="Q81" s="15">
        <f>VLOOKUP(C81,'[2]S0-12'!$C$3:$Z$492,14,FALSE)</f>
        <v>3</v>
      </c>
      <c r="R81" s="15">
        <f>VLOOKUP(C81,'[2]S0-12'!$C$3:$Z$492,15,FALSE)</f>
        <v>2</v>
      </c>
      <c r="S81" s="15">
        <f>VLOOKUP(C81,'[2]S0-12'!$C$3:$Z$492,16,FALSE)</f>
        <v>1</v>
      </c>
      <c r="T81" s="15">
        <f>VLOOKUP(C81,'[2]S0-12'!$C$3:$Z$492,17,FALSE)</f>
        <v>6</v>
      </c>
      <c r="U81" s="15">
        <f>VLOOKUP(C81,'[2]S0-12'!$C$3:$Z$492,18,FALSE)</f>
        <v>15</v>
      </c>
      <c r="V81" s="15">
        <f>VLOOKUP(C81,'[2]S0-12'!$C$3:$Z$492,19,FALSE)</f>
        <v>2.5</v>
      </c>
      <c r="W81" s="15">
        <f>VLOOKUP(C81,'[2]S0-12'!$C$3:$Z$492,20,FALSE)</f>
        <v>9</v>
      </c>
      <c r="X81" s="15">
        <f>VLOOKUP(C81,'[2]S0-12'!$C$3:$Z$492,21,FALSE)</f>
        <v>17</v>
      </c>
      <c r="Y81" s="15">
        <f>VLOOKUP(C81,'[2]S0-12'!$C$3:$Z$492,22,FALSE)</f>
        <v>1.8888888888888888</v>
      </c>
      <c r="Z81" s="15" t="s">
        <v>21</v>
      </c>
    </row>
    <row r="82" spans="1:26" x14ac:dyDescent="0.25">
      <c r="A82" s="12" t="s">
        <v>44</v>
      </c>
      <c r="B82" s="12" t="s">
        <v>102</v>
      </c>
      <c r="C82" s="13">
        <v>6878</v>
      </c>
      <c r="D82" s="14" t="str">
        <f>VLOOKUP(C82,'[1]SO-04'!$C$2:$E$394,3,FALSE)</f>
        <v>I-1</v>
      </c>
      <c r="F82" s="15">
        <v>20</v>
      </c>
      <c r="G82" s="16">
        <v>22</v>
      </c>
      <c r="H82" s="17">
        <f t="shared" si="1"/>
        <v>1.1000000000000001</v>
      </c>
      <c r="I82" s="15">
        <f>VLOOKUP(C82,'[2]S0-12'!$C$3:$Z$492,6,FALSE)</f>
        <v>1</v>
      </c>
      <c r="J82" s="15">
        <f>VLOOKUP(C82,'[2]S0-12'!$C$3:$Z$492,7,FALSE)</f>
        <v>2</v>
      </c>
      <c r="K82" s="15">
        <f>VLOOKUP(C82,'[2]S0-12'!$C$3:$Z$492,8,FALSE)</f>
        <v>4</v>
      </c>
      <c r="L82" s="15">
        <f>VLOOKUP(C82,'[2]S0-12'!$C$3:$Z$492,9,FALSE)</f>
        <v>20</v>
      </c>
      <c r="M82" s="15">
        <f>VLOOKUP(C82,'[2]S0-12'!$C$3:$Z$492,10,FALSE)</f>
        <v>5</v>
      </c>
      <c r="N82" s="15">
        <f>VLOOKUP(C82,'[2]S0-12'!$C$3:$Z$492,11,FALSE)</f>
        <v>4</v>
      </c>
      <c r="O82" s="15">
        <f>VLOOKUP(C82,'[2]S0-12'!$C$3:$Z$492,12,FALSE)</f>
        <v>6</v>
      </c>
      <c r="P82" s="15">
        <f>VLOOKUP(C82,'[2]S0-12'!$C$3:$Z$492,13,FALSE)</f>
        <v>1.5</v>
      </c>
      <c r="Q82" s="15">
        <f>VLOOKUP(C82,'[2]S0-12'!$C$3:$Z$492,14,FALSE)</f>
        <v>2</v>
      </c>
      <c r="R82" s="15">
        <f>VLOOKUP(C82,'[2]S0-12'!$C$3:$Z$492,15,FALSE)</f>
        <v>2</v>
      </c>
      <c r="S82" s="15">
        <f>VLOOKUP(C82,'[2]S0-12'!$C$3:$Z$492,16,FALSE)</f>
        <v>1</v>
      </c>
      <c r="T82" s="15">
        <f>VLOOKUP(C82,'[2]S0-12'!$C$3:$Z$492,17,FALSE)</f>
        <v>4</v>
      </c>
      <c r="U82" s="15">
        <f>VLOOKUP(C82,'[2]S0-12'!$C$3:$Z$492,18,FALSE)</f>
        <v>6</v>
      </c>
      <c r="V82" s="15">
        <f>VLOOKUP(C82,'[2]S0-12'!$C$3:$Z$492,19,FALSE)</f>
        <v>1.5</v>
      </c>
      <c r="W82" s="15">
        <f>VLOOKUP(C82,'[2]S0-12'!$C$3:$Z$492,20,FALSE)</f>
        <v>6</v>
      </c>
      <c r="X82" s="15">
        <f>VLOOKUP(C82,'[2]S0-12'!$C$3:$Z$492,21,FALSE)</f>
        <v>21</v>
      </c>
      <c r="Y82" s="15">
        <f>VLOOKUP(C82,'[2]S0-12'!$C$3:$Z$492,22,FALSE)</f>
        <v>3.5</v>
      </c>
      <c r="Z82" s="15" t="s">
        <v>21</v>
      </c>
    </row>
    <row r="83" spans="1:26" x14ac:dyDescent="0.25">
      <c r="A83" s="12" t="s">
        <v>44</v>
      </c>
      <c r="B83" s="12" t="s">
        <v>103</v>
      </c>
      <c r="C83" s="13">
        <v>6879</v>
      </c>
      <c r="D83" s="14" t="str">
        <f>VLOOKUP(C83,'[1]SO-04'!$C$2:$E$394,3,FALSE)</f>
        <v>I-1</v>
      </c>
      <c r="F83" s="15">
        <v>18</v>
      </c>
      <c r="G83" s="16">
        <v>23</v>
      </c>
      <c r="H83" s="17">
        <f t="shared" si="1"/>
        <v>1.2777777777777777</v>
      </c>
      <c r="I83" s="15">
        <f>VLOOKUP(C83,'[2]S0-12'!$C$3:$Z$492,6,FALSE)</f>
        <v>1</v>
      </c>
      <c r="J83" s="15">
        <f>VLOOKUP(C83,'[2]S0-12'!$C$3:$Z$492,7,FALSE)</f>
        <v>2</v>
      </c>
      <c r="K83" s="15">
        <f>VLOOKUP(C83,'[2]S0-12'!$C$3:$Z$492,8,FALSE)</f>
        <v>4</v>
      </c>
      <c r="L83" s="15">
        <f>VLOOKUP(C83,'[2]S0-12'!$C$3:$Z$492,9,FALSE)</f>
        <v>14</v>
      </c>
      <c r="M83" s="15">
        <f>VLOOKUP(C83,'[2]S0-12'!$C$3:$Z$492,10,FALSE)</f>
        <v>3.5</v>
      </c>
      <c r="N83" s="15">
        <f>VLOOKUP(C83,'[2]S0-12'!$C$3:$Z$492,11,FALSE)</f>
        <v>4</v>
      </c>
      <c r="O83" s="15">
        <f>VLOOKUP(C83,'[2]S0-12'!$C$3:$Z$492,12,FALSE)</f>
        <v>9</v>
      </c>
      <c r="P83" s="15">
        <f>VLOOKUP(C83,'[2]S0-12'!$C$3:$Z$492,13,FALSE)</f>
        <v>2.25</v>
      </c>
      <c r="Q83" s="15">
        <f>VLOOKUP(C83,'[2]S0-12'!$C$3:$Z$492,14,FALSE)</f>
        <v>2</v>
      </c>
      <c r="R83" s="15">
        <f>VLOOKUP(C83,'[2]S0-12'!$C$3:$Z$492,15,FALSE)</f>
        <v>2</v>
      </c>
      <c r="S83" s="15">
        <f>VLOOKUP(C83,'[2]S0-12'!$C$3:$Z$492,16,FALSE)</f>
        <v>1</v>
      </c>
      <c r="T83" s="15">
        <f>VLOOKUP(C83,'[2]S0-12'!$C$3:$Z$492,17,FALSE)</f>
        <v>4</v>
      </c>
      <c r="U83" s="15">
        <f>VLOOKUP(C83,'[2]S0-12'!$C$3:$Z$492,18,FALSE)</f>
        <v>9</v>
      </c>
      <c r="V83" s="15">
        <f>VLOOKUP(C83,'[2]S0-12'!$C$3:$Z$492,19,FALSE)</f>
        <v>2.25</v>
      </c>
      <c r="W83" s="15">
        <f>VLOOKUP(C83,'[2]S0-12'!$C$3:$Z$492,20,FALSE)</f>
        <v>6</v>
      </c>
      <c r="X83" s="15">
        <f>VLOOKUP(C83,'[2]S0-12'!$C$3:$Z$492,21,FALSE)</f>
        <v>18</v>
      </c>
      <c r="Y83" s="15">
        <f>VLOOKUP(C83,'[2]S0-12'!$C$3:$Z$492,22,FALSE)</f>
        <v>3</v>
      </c>
      <c r="Z83" s="15" t="s">
        <v>21</v>
      </c>
    </row>
    <row r="84" spans="1:26" x14ac:dyDescent="0.25">
      <c r="A84" s="12" t="s">
        <v>44</v>
      </c>
      <c r="B84" s="12" t="s">
        <v>104</v>
      </c>
      <c r="C84" s="13">
        <v>7187</v>
      </c>
      <c r="D84" s="14" t="str">
        <f>VLOOKUP(C84,'[1]SO-04'!$C$2:$E$394,3,FALSE)</f>
        <v>I-2</v>
      </c>
      <c r="F84" s="15">
        <v>27</v>
      </c>
      <c r="G84" s="16">
        <v>27</v>
      </c>
      <c r="H84" s="17">
        <f t="shared" si="1"/>
        <v>1</v>
      </c>
      <c r="I84" s="15">
        <f>VLOOKUP(C84,'[2]S0-12'!$C$3:$Z$492,6,FALSE)</f>
        <v>1</v>
      </c>
      <c r="J84" s="15">
        <f>VLOOKUP(C84,'[2]S0-12'!$C$3:$Z$492,7,FALSE)</f>
        <v>3</v>
      </c>
      <c r="K84" s="15">
        <f>VLOOKUP(C84,'[2]S0-12'!$C$3:$Z$492,8,FALSE)</f>
        <v>6</v>
      </c>
      <c r="L84" s="15">
        <f>VLOOKUP(C84,'[2]S0-12'!$C$3:$Z$492,9,FALSE)</f>
        <v>28</v>
      </c>
      <c r="M84" s="15">
        <f>VLOOKUP(C84,'[2]S0-12'!$C$3:$Z$492,10,FALSE)</f>
        <v>4.666666666666667</v>
      </c>
      <c r="N84" s="15">
        <f>VLOOKUP(C84,'[2]S0-12'!$C$3:$Z$492,11,FALSE)</f>
        <v>6</v>
      </c>
      <c r="O84" s="15">
        <f>VLOOKUP(C84,'[2]S0-12'!$C$3:$Z$492,12,FALSE)</f>
        <v>17</v>
      </c>
      <c r="P84" s="15">
        <f>VLOOKUP(C84,'[2]S0-12'!$C$3:$Z$492,13,FALSE)</f>
        <v>2.8333333333333335</v>
      </c>
      <c r="Q84" s="15">
        <f>VLOOKUP(C84,'[2]S0-12'!$C$3:$Z$492,14,FALSE)</f>
        <v>3</v>
      </c>
      <c r="R84" s="15">
        <f>VLOOKUP(C84,'[2]S0-12'!$C$3:$Z$492,15,FALSE)</f>
        <v>2</v>
      </c>
      <c r="S84" s="15">
        <f>VLOOKUP(C84,'[2]S0-12'!$C$3:$Z$492,16,FALSE)</f>
        <v>1</v>
      </c>
      <c r="T84" s="15">
        <f>VLOOKUP(C84,'[2]S0-12'!$C$3:$Z$492,17,FALSE)</f>
        <v>6</v>
      </c>
      <c r="U84" s="15">
        <f>VLOOKUP(C84,'[2]S0-12'!$C$3:$Z$492,18,FALSE)</f>
        <v>17</v>
      </c>
      <c r="V84" s="15">
        <f>VLOOKUP(C84,'[2]S0-12'!$C$3:$Z$492,19,FALSE)</f>
        <v>2.8333333333333335</v>
      </c>
      <c r="W84" s="15">
        <f>VLOOKUP(C84,'[2]S0-12'!$C$3:$Z$492,20,FALSE)</f>
        <v>9</v>
      </c>
      <c r="X84" s="15">
        <f>VLOOKUP(C84,'[2]S0-12'!$C$3:$Z$492,21,FALSE)</f>
        <v>21</v>
      </c>
      <c r="Y84" s="15">
        <f>VLOOKUP(C84,'[2]S0-12'!$C$3:$Z$492,22,FALSE)</f>
        <v>2.3333333333333335</v>
      </c>
      <c r="Z84" s="15" t="s">
        <v>21</v>
      </c>
    </row>
    <row r="85" spans="1:26" x14ac:dyDescent="0.25">
      <c r="A85" s="12" t="s">
        <v>44</v>
      </c>
      <c r="B85" s="12" t="s">
        <v>105</v>
      </c>
      <c r="C85" s="13">
        <v>10502</v>
      </c>
      <c r="D85" s="14" t="s">
        <v>77</v>
      </c>
      <c r="F85" s="15">
        <v>15</v>
      </c>
      <c r="G85" s="16">
        <v>12</v>
      </c>
      <c r="H85" s="17">
        <f t="shared" si="1"/>
        <v>0.8</v>
      </c>
      <c r="I85" s="15">
        <f>VLOOKUP(C85,'[2]S0-12'!$C$3:$Z$492,6,FALSE)</f>
        <v>1</v>
      </c>
      <c r="J85" s="15">
        <f>VLOOKUP(C85,'[2]S0-12'!$C$3:$Z$492,7,FALSE)</f>
        <v>1</v>
      </c>
      <c r="K85" s="15">
        <f>VLOOKUP(C85,'[2]S0-12'!$C$3:$Z$492,8,FALSE)</f>
        <v>2</v>
      </c>
      <c r="L85" s="15">
        <f>VLOOKUP(C85,'[2]S0-12'!$C$3:$Z$492,9,FALSE)</f>
        <v>6</v>
      </c>
      <c r="M85" s="15">
        <f>VLOOKUP(C85,'[2]S0-12'!$C$3:$Z$492,10,FALSE)</f>
        <v>3</v>
      </c>
      <c r="N85" s="15">
        <f>VLOOKUP(C85,'[2]S0-12'!$C$3:$Z$492,11,FALSE)</f>
        <v>2</v>
      </c>
      <c r="O85" s="15">
        <f>VLOOKUP(C85,'[2]S0-12'!$C$3:$Z$492,12,FALSE)</f>
        <v>9</v>
      </c>
      <c r="P85" s="15">
        <f>VLOOKUP(C85,'[2]S0-12'!$C$3:$Z$492,13,FALSE)</f>
        <v>4.5</v>
      </c>
      <c r="Q85" s="15">
        <f>VLOOKUP(C85,'[2]S0-12'!$C$3:$Z$492,14,FALSE)</f>
        <v>1</v>
      </c>
      <c r="R85" s="15">
        <f>VLOOKUP(C85,'[2]S0-12'!$C$3:$Z$492,15,FALSE)</f>
        <v>1</v>
      </c>
      <c r="S85" s="15">
        <f>VLOOKUP(C85,'[2]S0-12'!$C$3:$Z$492,16,FALSE)</f>
        <v>1</v>
      </c>
      <c r="T85" s="15">
        <f>VLOOKUP(C85,'[2]S0-12'!$C$3:$Z$492,17,FALSE)</f>
        <v>2</v>
      </c>
      <c r="U85" s="15">
        <f>VLOOKUP(C85,'[2]S0-12'!$C$3:$Z$492,18,FALSE)</f>
        <v>9</v>
      </c>
      <c r="V85" s="15">
        <f>VLOOKUP(C85,'[2]S0-12'!$C$3:$Z$492,19,FALSE)</f>
        <v>4.5</v>
      </c>
      <c r="W85" s="15">
        <f>VLOOKUP(C85,'[2]S0-12'!$C$3:$Z$492,20,FALSE)</f>
        <v>3</v>
      </c>
      <c r="X85" s="15">
        <f>VLOOKUP(C85,'[2]S0-12'!$C$3:$Z$492,21,FALSE)</f>
        <v>6</v>
      </c>
      <c r="Y85" s="15">
        <f>VLOOKUP(C85,'[2]S0-12'!$C$3:$Z$492,22,FALSE)</f>
        <v>2</v>
      </c>
      <c r="Z85" s="15" t="s">
        <v>21</v>
      </c>
    </row>
    <row r="86" spans="1:26" x14ac:dyDescent="0.25">
      <c r="A86" s="12" t="s">
        <v>44</v>
      </c>
      <c r="B86" s="12" t="s">
        <v>106</v>
      </c>
      <c r="C86" s="13">
        <v>13862</v>
      </c>
      <c r="D86" s="14" t="str">
        <f>VLOOKUP(C86,'[1]SO-04'!$C$2:$E$394,3,FALSE)</f>
        <v>I-1</v>
      </c>
      <c r="F86" s="15">
        <v>9</v>
      </c>
      <c r="G86" s="16">
        <v>9</v>
      </c>
      <c r="H86" s="17">
        <f t="shared" si="1"/>
        <v>1</v>
      </c>
      <c r="I86" s="15">
        <f>VLOOKUP(C86,'[2]S0-12'!$C$3:$Z$492,6,FALSE)</f>
        <v>1</v>
      </c>
      <c r="J86" s="15">
        <f>VLOOKUP(C86,'[2]S0-12'!$C$3:$Z$492,7,FALSE)</f>
        <v>1</v>
      </c>
      <c r="K86" s="15">
        <f>VLOOKUP(C86,'[2]S0-12'!$C$3:$Z$492,8,FALSE)</f>
        <v>2</v>
      </c>
      <c r="L86" s="15">
        <f>VLOOKUP(C86,'[2]S0-12'!$C$3:$Z$492,9,FALSE)</f>
        <v>5</v>
      </c>
      <c r="M86" s="15">
        <f>VLOOKUP(C86,'[2]S0-12'!$C$3:$Z$492,10,FALSE)</f>
        <v>2.5</v>
      </c>
      <c r="N86" s="15">
        <f>VLOOKUP(C86,'[2]S0-12'!$C$3:$Z$492,11,FALSE)</f>
        <v>2</v>
      </c>
      <c r="O86" s="15">
        <f>VLOOKUP(C86,'[2]S0-12'!$C$3:$Z$492,12,FALSE)</f>
        <v>7</v>
      </c>
      <c r="P86" s="15">
        <f>VLOOKUP(C86,'[2]S0-12'!$C$3:$Z$492,13,FALSE)</f>
        <v>3.5</v>
      </c>
      <c r="Q86" s="15">
        <f>VLOOKUP(C86,'[2]S0-12'!$C$3:$Z$492,14,FALSE)</f>
        <v>1</v>
      </c>
      <c r="R86" s="15">
        <f>VLOOKUP(C86,'[2]S0-12'!$C$3:$Z$492,15,FALSE)</f>
        <v>1</v>
      </c>
      <c r="S86" s="15">
        <f>VLOOKUP(C86,'[2]S0-12'!$C$3:$Z$492,16,FALSE)</f>
        <v>1</v>
      </c>
      <c r="T86" s="15">
        <f>VLOOKUP(C86,'[2]S0-12'!$C$3:$Z$492,17,FALSE)</f>
        <v>2</v>
      </c>
      <c r="U86" s="15">
        <f>VLOOKUP(C86,'[2]S0-12'!$C$3:$Z$492,18,FALSE)</f>
        <v>7</v>
      </c>
      <c r="V86" s="15">
        <f>VLOOKUP(C86,'[2]S0-12'!$C$3:$Z$492,19,FALSE)</f>
        <v>3.5</v>
      </c>
      <c r="W86" s="15">
        <f>VLOOKUP(C86,'[2]S0-12'!$C$3:$Z$492,20,FALSE)</f>
        <v>3</v>
      </c>
      <c r="X86" s="15">
        <f>VLOOKUP(C86,'[2]S0-12'!$C$3:$Z$492,21,FALSE)</f>
        <v>6</v>
      </c>
      <c r="Y86" s="15">
        <f>VLOOKUP(C86,'[2]S0-12'!$C$3:$Z$492,22,FALSE)</f>
        <v>2</v>
      </c>
      <c r="Z86" s="15" t="s">
        <v>21</v>
      </c>
    </row>
    <row r="87" spans="1:26" x14ac:dyDescent="0.25">
      <c r="A87" s="12" t="s">
        <v>44</v>
      </c>
      <c r="B87" s="12" t="s">
        <v>107</v>
      </c>
      <c r="C87" s="13">
        <v>13863</v>
      </c>
      <c r="D87" s="14" t="str">
        <f>VLOOKUP(C87,'[1]SO-04'!$C$2:$E$394,3,FALSE)</f>
        <v>I-1</v>
      </c>
      <c r="F87" s="15">
        <v>5</v>
      </c>
      <c r="G87" s="16">
        <v>5</v>
      </c>
      <c r="H87" s="17">
        <f t="shared" si="1"/>
        <v>1</v>
      </c>
      <c r="I87" s="15">
        <f>VLOOKUP(C87,'[2]S0-12'!$C$3:$Z$492,6,FALSE)</f>
        <v>1</v>
      </c>
      <c r="J87" s="15">
        <f>VLOOKUP(C87,'[2]S0-12'!$C$3:$Z$492,7,FALSE)</f>
        <v>1</v>
      </c>
      <c r="K87" s="15">
        <f>VLOOKUP(C87,'[2]S0-12'!$C$3:$Z$492,8,FALSE)</f>
        <v>2</v>
      </c>
      <c r="L87" s="15">
        <f>VLOOKUP(C87,'[2]S0-12'!$C$3:$Z$492,9,FALSE)</f>
        <v>29</v>
      </c>
      <c r="M87" s="15">
        <f>VLOOKUP(C87,'[2]S0-12'!$C$3:$Z$492,10,FALSE)</f>
        <v>14.5</v>
      </c>
      <c r="N87" s="15">
        <f>VLOOKUP(C87,'[2]S0-12'!$C$3:$Z$492,11,FALSE)</f>
        <v>2</v>
      </c>
      <c r="O87" s="15">
        <f>VLOOKUP(C87,'[2]S0-12'!$C$3:$Z$492,12,FALSE)</f>
        <v>7</v>
      </c>
      <c r="P87" s="15">
        <f>VLOOKUP(C87,'[2]S0-12'!$C$3:$Z$492,13,FALSE)</f>
        <v>3.5</v>
      </c>
      <c r="Q87" s="15">
        <f>VLOOKUP(C87,'[2]S0-12'!$C$3:$Z$492,14,FALSE)</f>
        <v>1</v>
      </c>
      <c r="R87" s="15">
        <f>VLOOKUP(C87,'[2]S0-12'!$C$3:$Z$492,15,FALSE)</f>
        <v>1</v>
      </c>
      <c r="S87" s="15">
        <f>VLOOKUP(C87,'[2]S0-12'!$C$3:$Z$492,16,FALSE)</f>
        <v>1</v>
      </c>
      <c r="T87" s="15">
        <f>VLOOKUP(C87,'[2]S0-12'!$C$3:$Z$492,17,FALSE)</f>
        <v>2</v>
      </c>
      <c r="U87" s="15">
        <f>VLOOKUP(C87,'[2]S0-12'!$C$3:$Z$492,18,FALSE)</f>
        <v>7</v>
      </c>
      <c r="V87" s="15">
        <f>VLOOKUP(C87,'[2]S0-12'!$C$3:$Z$492,19,FALSE)</f>
        <v>3.5</v>
      </c>
      <c r="W87" s="15">
        <f>VLOOKUP(C87,'[2]S0-12'!$C$3:$Z$492,20,FALSE)</f>
        <v>3</v>
      </c>
      <c r="X87" s="15">
        <f>VLOOKUP(C87,'[2]S0-12'!$C$3:$Z$492,21,FALSE)</f>
        <v>8</v>
      </c>
      <c r="Y87" s="15">
        <f>VLOOKUP(C87,'[2]S0-12'!$C$3:$Z$492,22,FALSE)</f>
        <v>2.6666666666666665</v>
      </c>
      <c r="Z87" s="15" t="s">
        <v>21</v>
      </c>
    </row>
    <row r="88" spans="1:26" x14ac:dyDescent="0.25">
      <c r="A88" s="12" t="s">
        <v>44</v>
      </c>
      <c r="B88" s="12" t="s">
        <v>108</v>
      </c>
      <c r="C88" s="13">
        <v>13864</v>
      </c>
      <c r="D88" s="14" t="s">
        <v>77</v>
      </c>
      <c r="F88" s="15">
        <v>7</v>
      </c>
      <c r="G88" s="16">
        <v>6</v>
      </c>
      <c r="H88" s="17">
        <f t="shared" si="1"/>
        <v>0.8571428571428571</v>
      </c>
      <c r="I88" s="15">
        <f>VLOOKUP(C88,'[2]S0-12'!$C$3:$Z$492,6,FALSE)</f>
        <v>1</v>
      </c>
      <c r="J88" s="15">
        <f>VLOOKUP(C88,'[2]S0-12'!$C$3:$Z$492,7,FALSE)</f>
        <v>1</v>
      </c>
      <c r="K88" s="15">
        <f>VLOOKUP(C88,'[2]S0-12'!$C$3:$Z$492,8,FALSE)</f>
        <v>2</v>
      </c>
      <c r="L88" s="15">
        <f>VLOOKUP(C88,'[2]S0-12'!$C$3:$Z$492,9,FALSE)</f>
        <v>6</v>
      </c>
      <c r="M88" s="15">
        <f>VLOOKUP(C88,'[2]S0-12'!$C$3:$Z$492,10,FALSE)</f>
        <v>3</v>
      </c>
      <c r="N88" s="15">
        <f>VLOOKUP(C88,'[2]S0-12'!$C$3:$Z$492,11,FALSE)</f>
        <v>2</v>
      </c>
      <c r="O88" s="15">
        <f>VLOOKUP(C88,'[2]S0-12'!$C$3:$Z$492,12,FALSE)</f>
        <v>6</v>
      </c>
      <c r="P88" s="15">
        <f>VLOOKUP(C88,'[2]S0-12'!$C$3:$Z$492,13,FALSE)</f>
        <v>3</v>
      </c>
      <c r="Q88" s="15">
        <f>VLOOKUP(C88,'[2]S0-12'!$C$3:$Z$492,14,FALSE)</f>
        <v>1</v>
      </c>
      <c r="R88" s="15">
        <f>VLOOKUP(C88,'[2]S0-12'!$C$3:$Z$492,15,FALSE)</f>
        <v>1</v>
      </c>
      <c r="S88" s="15">
        <f>VLOOKUP(C88,'[2]S0-12'!$C$3:$Z$492,16,FALSE)</f>
        <v>1</v>
      </c>
      <c r="T88" s="15">
        <f>VLOOKUP(C88,'[2]S0-12'!$C$3:$Z$492,17,FALSE)</f>
        <v>2</v>
      </c>
      <c r="U88" s="15">
        <f>VLOOKUP(C88,'[2]S0-12'!$C$3:$Z$492,18,FALSE)</f>
        <v>6</v>
      </c>
      <c r="V88" s="15">
        <f>VLOOKUP(C88,'[2]S0-12'!$C$3:$Z$492,19,FALSE)</f>
        <v>3</v>
      </c>
      <c r="W88" s="15">
        <f>VLOOKUP(C88,'[2]S0-12'!$C$3:$Z$492,20,FALSE)</f>
        <v>3</v>
      </c>
      <c r="X88" s="15">
        <f>VLOOKUP(C88,'[2]S0-12'!$C$3:$Z$492,21,FALSE)</f>
        <v>6</v>
      </c>
      <c r="Y88" s="15">
        <f>VLOOKUP(C88,'[2]S0-12'!$C$3:$Z$492,22,FALSE)</f>
        <v>2</v>
      </c>
      <c r="Z88" s="15" t="s">
        <v>21</v>
      </c>
    </row>
    <row r="89" spans="1:26" x14ac:dyDescent="0.25">
      <c r="A89" s="12" t="s">
        <v>44</v>
      </c>
      <c r="B89" s="12" t="s">
        <v>109</v>
      </c>
      <c r="C89" s="13">
        <v>15914</v>
      </c>
      <c r="D89" s="14" t="str">
        <f>VLOOKUP(C89,'[1]SO-04'!$C$2:$E$394,3,FALSE)</f>
        <v>I-1</v>
      </c>
      <c r="F89" s="15">
        <v>27</v>
      </c>
      <c r="G89" s="16">
        <v>27</v>
      </c>
      <c r="H89" s="17">
        <f t="shared" si="1"/>
        <v>1</v>
      </c>
      <c r="I89" s="15">
        <f>VLOOKUP(C89,'[2]S0-12'!$C$3:$Z$492,6,FALSE)</f>
        <v>1</v>
      </c>
      <c r="J89" s="15">
        <f>VLOOKUP(C89,'[2]S0-12'!$C$3:$Z$492,7,FALSE)</f>
        <v>3</v>
      </c>
      <c r="K89" s="15">
        <f>VLOOKUP(C89,'[2]S0-12'!$C$3:$Z$492,8,FALSE)</f>
        <v>6</v>
      </c>
      <c r="L89" s="15">
        <f>VLOOKUP(C89,'[2]S0-12'!$C$3:$Z$492,9,FALSE)</f>
        <v>30</v>
      </c>
      <c r="M89" s="15">
        <f>VLOOKUP(C89,'[2]S0-12'!$C$3:$Z$492,10,FALSE)</f>
        <v>5</v>
      </c>
      <c r="N89" s="15">
        <f>VLOOKUP(C89,'[2]S0-12'!$C$3:$Z$492,11,FALSE)</f>
        <v>6</v>
      </c>
      <c r="O89" s="15">
        <f>VLOOKUP(C89,'[2]S0-12'!$C$3:$Z$492,12,FALSE)</f>
        <v>26</v>
      </c>
      <c r="P89" s="15">
        <f>VLOOKUP(C89,'[2]S0-12'!$C$3:$Z$492,13,FALSE)</f>
        <v>4.333333333333333</v>
      </c>
      <c r="Q89" s="15">
        <f>VLOOKUP(C89,'[2]S0-12'!$C$3:$Z$492,14,FALSE)</f>
        <v>3</v>
      </c>
      <c r="R89" s="15">
        <f>VLOOKUP(C89,'[2]S0-12'!$C$3:$Z$492,15,FALSE)</f>
        <v>2</v>
      </c>
      <c r="S89" s="15">
        <f>VLOOKUP(C89,'[2]S0-12'!$C$3:$Z$492,16,FALSE)</f>
        <v>1</v>
      </c>
      <c r="T89" s="15">
        <f>VLOOKUP(C89,'[2]S0-12'!$C$3:$Z$492,17,FALSE)</f>
        <v>6</v>
      </c>
      <c r="U89" s="15">
        <f>VLOOKUP(C89,'[2]S0-12'!$C$3:$Z$492,18,FALSE)</f>
        <v>26</v>
      </c>
      <c r="V89" s="15">
        <f>VLOOKUP(C89,'[2]S0-12'!$C$3:$Z$492,19,FALSE)</f>
        <v>4.333333333333333</v>
      </c>
      <c r="W89" s="15">
        <f>VLOOKUP(C89,'[2]S0-12'!$C$3:$Z$492,20,FALSE)</f>
        <v>9</v>
      </c>
      <c r="X89" s="15">
        <f>VLOOKUP(C89,'[2]S0-12'!$C$3:$Z$492,21,FALSE)</f>
        <v>32</v>
      </c>
      <c r="Y89" s="15">
        <f>VLOOKUP(C89,'[2]S0-12'!$C$3:$Z$492,22,FALSE)</f>
        <v>3.5555555555555554</v>
      </c>
      <c r="Z89" s="15" t="s">
        <v>21</v>
      </c>
    </row>
    <row r="90" spans="1:26" x14ac:dyDescent="0.25">
      <c r="A90" s="12" t="s">
        <v>44</v>
      </c>
      <c r="B90" s="12" t="s">
        <v>110</v>
      </c>
      <c r="C90" s="13">
        <v>16908</v>
      </c>
      <c r="D90" s="14" t="str">
        <f>VLOOKUP(C90,'[1]SO-04'!$C$2:$E$394,3,FALSE)</f>
        <v>I-1</v>
      </c>
      <c r="F90" s="15">
        <v>26</v>
      </c>
      <c r="G90" s="16">
        <v>25</v>
      </c>
      <c r="H90" s="17">
        <f t="shared" si="1"/>
        <v>0.96153846153846156</v>
      </c>
      <c r="I90" s="15">
        <f>VLOOKUP(C90,'[2]S0-12'!$C$3:$Z$492,6,FALSE)</f>
        <v>1</v>
      </c>
      <c r="J90" s="15">
        <f>VLOOKUP(C90,'[2]S0-12'!$C$3:$Z$492,7,FALSE)</f>
        <v>3</v>
      </c>
      <c r="K90" s="15">
        <f>VLOOKUP(C90,'[2]S0-12'!$C$3:$Z$492,8,FALSE)</f>
        <v>6</v>
      </c>
      <c r="L90" s="15">
        <f>VLOOKUP(C90,'[2]S0-12'!$C$3:$Z$492,9,FALSE)</f>
        <v>14</v>
      </c>
      <c r="M90" s="15">
        <f>VLOOKUP(C90,'[2]S0-12'!$C$3:$Z$492,10,FALSE)</f>
        <v>2.3333333333333335</v>
      </c>
      <c r="N90" s="15">
        <f>VLOOKUP(C90,'[2]S0-12'!$C$3:$Z$492,11,FALSE)</f>
        <v>6</v>
      </c>
      <c r="O90" s="15">
        <f>VLOOKUP(C90,'[2]S0-12'!$C$3:$Z$492,12,FALSE)</f>
        <v>10</v>
      </c>
      <c r="P90" s="15">
        <f>VLOOKUP(C90,'[2]S0-12'!$C$3:$Z$492,13,FALSE)</f>
        <v>1.6666666666666667</v>
      </c>
      <c r="Q90" s="15">
        <f>VLOOKUP(C90,'[2]S0-12'!$C$3:$Z$492,14,FALSE)</f>
        <v>3</v>
      </c>
      <c r="R90" s="15">
        <f>VLOOKUP(C90,'[2]S0-12'!$C$3:$Z$492,15,FALSE)</f>
        <v>1</v>
      </c>
      <c r="S90" s="15">
        <f>VLOOKUP(C90,'[2]S0-12'!$C$3:$Z$492,16,FALSE)</f>
        <v>1</v>
      </c>
      <c r="T90" s="15">
        <f>VLOOKUP(C90,'[2]S0-12'!$C$3:$Z$492,17,FALSE)</f>
        <v>6</v>
      </c>
      <c r="U90" s="15">
        <f>VLOOKUP(C90,'[2]S0-12'!$C$3:$Z$492,18,FALSE)</f>
        <v>10</v>
      </c>
      <c r="V90" s="15">
        <f>VLOOKUP(C90,'[2]S0-12'!$C$3:$Z$492,19,FALSE)</f>
        <v>1.6666666666666667</v>
      </c>
      <c r="W90" s="15">
        <f>VLOOKUP(C90,'[2]S0-12'!$C$3:$Z$492,20,FALSE)</f>
        <v>9</v>
      </c>
      <c r="X90" s="15">
        <f>VLOOKUP(C90,'[2]S0-12'!$C$3:$Z$492,21,FALSE)</f>
        <v>10</v>
      </c>
      <c r="Y90" s="15">
        <f>VLOOKUP(C90,'[2]S0-12'!$C$3:$Z$492,22,FALSE)</f>
        <v>1.1111111111111112</v>
      </c>
      <c r="Z90" s="15" t="s">
        <v>21</v>
      </c>
    </row>
    <row r="91" spans="1:26" x14ac:dyDescent="0.25">
      <c r="A91" s="12" t="s">
        <v>44</v>
      </c>
      <c r="B91" s="12" t="s">
        <v>111</v>
      </c>
      <c r="C91" s="13">
        <v>16909</v>
      </c>
      <c r="D91" s="14" t="str">
        <f>VLOOKUP(C91,'[1]SO-04'!$C$2:$E$394,3,FALSE)</f>
        <v>I-1</v>
      </c>
      <c r="F91" s="15">
        <v>10</v>
      </c>
      <c r="G91" s="16">
        <v>11</v>
      </c>
      <c r="H91" s="17">
        <f t="shared" si="1"/>
        <v>1.1000000000000001</v>
      </c>
      <c r="I91" s="15">
        <f>VLOOKUP(C91,'[2]S0-12'!$C$3:$Z$492,6,FALSE)</f>
        <v>1</v>
      </c>
      <c r="J91" s="15">
        <f>VLOOKUP(C91,'[2]S0-12'!$C$3:$Z$492,7,FALSE)</f>
        <v>1</v>
      </c>
      <c r="K91" s="15">
        <f>VLOOKUP(C91,'[2]S0-12'!$C$3:$Z$492,8,FALSE)</f>
        <v>2</v>
      </c>
      <c r="L91" s="15">
        <f>VLOOKUP(C91,'[2]S0-12'!$C$3:$Z$492,9,FALSE)</f>
        <v>4</v>
      </c>
      <c r="M91" s="15">
        <f>VLOOKUP(C91,'[2]S0-12'!$C$3:$Z$492,10,FALSE)</f>
        <v>2</v>
      </c>
      <c r="N91" s="15">
        <f>VLOOKUP(C91,'[2]S0-12'!$C$3:$Z$492,11,FALSE)</f>
        <v>2</v>
      </c>
      <c r="O91" s="15">
        <f>VLOOKUP(C91,'[2]S0-12'!$C$3:$Z$492,12,FALSE)</f>
        <v>10</v>
      </c>
      <c r="P91" s="15">
        <f>VLOOKUP(C91,'[2]S0-12'!$C$3:$Z$492,13,FALSE)</f>
        <v>5</v>
      </c>
      <c r="Q91" s="15">
        <f>VLOOKUP(C91,'[2]S0-12'!$C$3:$Z$492,14,FALSE)</f>
        <v>1</v>
      </c>
      <c r="R91" s="15">
        <f>VLOOKUP(C91,'[2]S0-12'!$C$3:$Z$492,15,FALSE)</f>
        <v>1</v>
      </c>
      <c r="S91" s="15">
        <f>VLOOKUP(C91,'[2]S0-12'!$C$3:$Z$492,16,FALSE)</f>
        <v>1</v>
      </c>
      <c r="T91" s="15">
        <f>VLOOKUP(C91,'[2]S0-12'!$C$3:$Z$492,17,FALSE)</f>
        <v>2</v>
      </c>
      <c r="U91" s="15">
        <f>VLOOKUP(C91,'[2]S0-12'!$C$3:$Z$492,18,FALSE)</f>
        <v>10</v>
      </c>
      <c r="V91" s="15">
        <f>VLOOKUP(C91,'[2]S0-12'!$C$3:$Z$492,19,FALSE)</f>
        <v>5</v>
      </c>
      <c r="W91" s="15">
        <f>VLOOKUP(C91,'[2]S0-12'!$C$3:$Z$492,20,FALSE)</f>
        <v>3</v>
      </c>
      <c r="X91" s="15">
        <f>VLOOKUP(C91,'[2]S0-12'!$C$3:$Z$492,21,FALSE)</f>
        <v>10</v>
      </c>
      <c r="Y91" s="15">
        <f>VLOOKUP(C91,'[2]S0-12'!$C$3:$Z$492,22,FALSE)</f>
        <v>3.3333333333333335</v>
      </c>
      <c r="Z91" s="15" t="s">
        <v>21</v>
      </c>
    </row>
    <row r="92" spans="1:26" x14ac:dyDescent="0.25">
      <c r="A92" s="12" t="s">
        <v>44</v>
      </c>
      <c r="B92" s="12" t="s">
        <v>112</v>
      </c>
      <c r="C92" s="13">
        <v>16911</v>
      </c>
      <c r="D92" s="14" t="str">
        <f>VLOOKUP(C92,'[1]SO-04'!$C$2:$E$394,3,FALSE)</f>
        <v>I-1</v>
      </c>
      <c r="F92" s="15">
        <v>21</v>
      </c>
      <c r="G92" s="16">
        <v>21</v>
      </c>
      <c r="H92" s="17">
        <f t="shared" si="1"/>
        <v>1</v>
      </c>
      <c r="I92" s="15">
        <f>VLOOKUP(C92,'[2]S0-12'!$C$3:$Z$492,6,FALSE)</f>
        <v>1</v>
      </c>
      <c r="J92" s="15">
        <f>VLOOKUP(C92,'[2]S0-12'!$C$3:$Z$492,7,FALSE)</f>
        <v>2</v>
      </c>
      <c r="K92" s="15">
        <f>VLOOKUP(C92,'[2]S0-12'!$C$3:$Z$492,8,FALSE)</f>
        <v>4</v>
      </c>
      <c r="L92" s="15">
        <f>VLOOKUP(C92,'[2]S0-12'!$C$3:$Z$492,9,FALSE)</f>
        <v>11</v>
      </c>
      <c r="M92" s="15">
        <f>VLOOKUP(C92,'[2]S0-12'!$C$3:$Z$492,10,FALSE)</f>
        <v>2.75</v>
      </c>
      <c r="N92" s="15">
        <f>VLOOKUP(C92,'[2]S0-12'!$C$3:$Z$492,11,FALSE)</f>
        <v>4</v>
      </c>
      <c r="O92" s="15">
        <f>VLOOKUP(C92,'[2]S0-12'!$C$3:$Z$492,12,FALSE)</f>
        <v>9</v>
      </c>
      <c r="P92" s="15">
        <f>VLOOKUP(C92,'[2]S0-12'!$C$3:$Z$492,13,FALSE)</f>
        <v>2.25</v>
      </c>
      <c r="Q92" s="15">
        <f>VLOOKUP(C92,'[2]S0-12'!$C$3:$Z$492,14,FALSE)</f>
        <v>2</v>
      </c>
      <c r="R92" s="15">
        <f>VLOOKUP(C92,'[2]S0-12'!$C$3:$Z$492,15,FALSE)</f>
        <v>2</v>
      </c>
      <c r="S92" s="15">
        <f>VLOOKUP(C92,'[2]S0-12'!$C$3:$Z$492,16,FALSE)</f>
        <v>1</v>
      </c>
      <c r="T92" s="15">
        <f>VLOOKUP(C92,'[2]S0-12'!$C$3:$Z$492,17,FALSE)</f>
        <v>4</v>
      </c>
      <c r="U92" s="15">
        <f>VLOOKUP(C92,'[2]S0-12'!$C$3:$Z$492,18,FALSE)</f>
        <v>9</v>
      </c>
      <c r="V92" s="15">
        <f>VLOOKUP(C92,'[2]S0-12'!$C$3:$Z$492,19,FALSE)</f>
        <v>2.25</v>
      </c>
      <c r="W92" s="15">
        <f>VLOOKUP(C92,'[2]S0-12'!$C$3:$Z$492,20,FALSE)</f>
        <v>6</v>
      </c>
      <c r="X92" s="15">
        <f>VLOOKUP(C92,'[2]S0-12'!$C$3:$Z$492,21,FALSE)</f>
        <v>24</v>
      </c>
      <c r="Y92" s="15">
        <f>VLOOKUP(C92,'[2]S0-12'!$C$3:$Z$492,22,FALSE)</f>
        <v>4</v>
      </c>
      <c r="Z92" s="15" t="s">
        <v>21</v>
      </c>
    </row>
    <row r="93" spans="1:26" x14ac:dyDescent="0.25">
      <c r="A93" s="12" t="s">
        <v>44</v>
      </c>
      <c r="B93" s="12" t="s">
        <v>113</v>
      </c>
      <c r="C93" s="13">
        <v>16912</v>
      </c>
      <c r="D93" s="14" t="str">
        <f>VLOOKUP(C93,'[1]SO-04'!$C$2:$E$394,3,FALSE)</f>
        <v>I-1</v>
      </c>
      <c r="F93" s="15">
        <v>21</v>
      </c>
      <c r="G93" s="16">
        <v>23</v>
      </c>
      <c r="H93" s="17">
        <f t="shared" si="1"/>
        <v>1.0952380952380953</v>
      </c>
      <c r="I93" s="15">
        <f>VLOOKUP(C93,'[2]S0-12'!$C$3:$Z$492,6,FALSE)</f>
        <v>1</v>
      </c>
      <c r="J93" s="15">
        <f>VLOOKUP(C93,'[2]S0-12'!$C$3:$Z$492,7,FALSE)</f>
        <v>2</v>
      </c>
      <c r="K93" s="15">
        <f>VLOOKUP(C93,'[2]S0-12'!$C$3:$Z$492,8,FALSE)</f>
        <v>4</v>
      </c>
      <c r="L93" s="15">
        <f>VLOOKUP(C93,'[2]S0-12'!$C$3:$Z$492,9,FALSE)</f>
        <v>12</v>
      </c>
      <c r="M93" s="15">
        <f>VLOOKUP(C93,'[2]S0-12'!$C$3:$Z$492,10,FALSE)</f>
        <v>3</v>
      </c>
      <c r="N93" s="15">
        <f>VLOOKUP(C93,'[2]S0-12'!$C$3:$Z$492,11,FALSE)</f>
        <v>4</v>
      </c>
      <c r="O93" s="15">
        <f>VLOOKUP(C93,'[2]S0-12'!$C$3:$Z$492,12,FALSE)</f>
        <v>10</v>
      </c>
      <c r="P93" s="15">
        <f>VLOOKUP(C93,'[2]S0-12'!$C$3:$Z$492,13,FALSE)</f>
        <v>2.5</v>
      </c>
      <c r="Q93" s="15">
        <f>VLOOKUP(C93,'[2]S0-12'!$C$3:$Z$492,14,FALSE)</f>
        <v>2</v>
      </c>
      <c r="R93" s="15">
        <f>VLOOKUP(C93,'[2]S0-12'!$C$3:$Z$492,15,FALSE)</f>
        <v>2</v>
      </c>
      <c r="S93" s="15">
        <f>VLOOKUP(C93,'[2]S0-12'!$C$3:$Z$492,16,FALSE)</f>
        <v>1</v>
      </c>
      <c r="T93" s="15">
        <f>VLOOKUP(C93,'[2]S0-12'!$C$3:$Z$492,17,FALSE)</f>
        <v>4</v>
      </c>
      <c r="U93" s="15">
        <f>VLOOKUP(C93,'[2]S0-12'!$C$3:$Z$492,18,FALSE)</f>
        <v>10</v>
      </c>
      <c r="V93" s="15">
        <f>VLOOKUP(C93,'[2]S0-12'!$C$3:$Z$492,19,FALSE)</f>
        <v>2.5</v>
      </c>
      <c r="W93" s="15">
        <f>VLOOKUP(C93,'[2]S0-12'!$C$3:$Z$492,20,FALSE)</f>
        <v>6</v>
      </c>
      <c r="X93" s="15">
        <f>VLOOKUP(C93,'[2]S0-12'!$C$3:$Z$492,21,FALSE)</f>
        <v>15</v>
      </c>
      <c r="Y93" s="15">
        <f>VLOOKUP(C93,'[2]S0-12'!$C$3:$Z$492,22,FALSE)</f>
        <v>2.5</v>
      </c>
      <c r="Z93" s="15" t="s">
        <v>21</v>
      </c>
    </row>
    <row r="94" spans="1:26" x14ac:dyDescent="0.25">
      <c r="A94" s="12" t="s">
        <v>114</v>
      </c>
      <c r="B94" s="12" t="s">
        <v>115</v>
      </c>
      <c r="C94" s="13">
        <v>337</v>
      </c>
      <c r="D94" s="14" t="str">
        <f>VLOOKUP(C94,'[1]SO-04'!$C$2:$E$394,3,FALSE)</f>
        <v>I-2</v>
      </c>
      <c r="F94" s="15">
        <v>17</v>
      </c>
      <c r="G94" s="16">
        <v>19</v>
      </c>
      <c r="H94" s="17">
        <f t="shared" si="1"/>
        <v>1.1176470588235294</v>
      </c>
      <c r="I94" s="15">
        <f>VLOOKUP(C94,'[2]S0-12'!$C$3:$Z$492,6,FALSE)</f>
        <v>1</v>
      </c>
      <c r="J94" s="15">
        <f>VLOOKUP(C94,'[2]S0-12'!$C$3:$Z$492,7,FALSE)</f>
        <v>2</v>
      </c>
      <c r="K94" s="15">
        <f>VLOOKUP(C94,'[2]S0-12'!$C$3:$Z$492,8,FALSE)</f>
        <v>4</v>
      </c>
      <c r="L94" s="15">
        <f>VLOOKUP(C94,'[2]S0-12'!$C$3:$Z$492,9,FALSE)</f>
        <v>12</v>
      </c>
      <c r="M94" s="15">
        <f>VLOOKUP(C94,'[2]S0-12'!$C$3:$Z$492,10,FALSE)</f>
        <v>3</v>
      </c>
      <c r="N94" s="15">
        <f>VLOOKUP(C94,'[2]S0-12'!$C$3:$Z$492,11,FALSE)</f>
        <v>4</v>
      </c>
      <c r="O94" s="15">
        <f>VLOOKUP(C94,'[2]S0-12'!$C$3:$Z$492,12,FALSE)</f>
        <v>18</v>
      </c>
      <c r="P94" s="15">
        <f>VLOOKUP(C94,'[2]S0-12'!$C$3:$Z$492,13,FALSE)</f>
        <v>4.5</v>
      </c>
      <c r="Q94" s="15">
        <f>VLOOKUP(C94,'[2]S0-12'!$C$3:$Z$492,14,FALSE)</f>
        <v>2</v>
      </c>
      <c r="R94" s="15">
        <f>VLOOKUP(C94,'[2]S0-12'!$C$3:$Z$492,15,FALSE)</f>
        <v>1</v>
      </c>
      <c r="S94" s="15">
        <f>VLOOKUP(C94,'[2]S0-12'!$C$3:$Z$492,16,FALSE)</f>
        <v>1</v>
      </c>
      <c r="T94" s="15">
        <f>VLOOKUP(C94,'[2]S0-12'!$C$3:$Z$492,17,FALSE)</f>
        <v>4</v>
      </c>
      <c r="U94" s="15">
        <f>VLOOKUP(C94,'[2]S0-12'!$C$3:$Z$492,18,FALSE)</f>
        <v>18</v>
      </c>
      <c r="V94" s="15">
        <f>VLOOKUP(C94,'[2]S0-12'!$C$3:$Z$492,19,FALSE)</f>
        <v>4.5</v>
      </c>
      <c r="W94" s="15">
        <f>VLOOKUP(C94,'[2]S0-12'!$C$3:$Z$492,20,FALSE)</f>
        <v>6</v>
      </c>
      <c r="X94" s="15">
        <f>VLOOKUP(C94,'[2]S0-12'!$C$3:$Z$492,21,FALSE)</f>
        <v>24</v>
      </c>
      <c r="Y94" s="15">
        <f>VLOOKUP(C94,'[2]S0-12'!$C$3:$Z$492,22,FALSE)</f>
        <v>4</v>
      </c>
      <c r="Z94" s="15" t="s">
        <v>21</v>
      </c>
    </row>
    <row r="95" spans="1:26" x14ac:dyDescent="0.25">
      <c r="A95" s="12" t="s">
        <v>114</v>
      </c>
      <c r="B95" s="12" t="s">
        <v>116</v>
      </c>
      <c r="C95" s="13">
        <v>338</v>
      </c>
      <c r="D95" s="14" t="str">
        <f>VLOOKUP(C95,'[1]SO-04'!$C$2:$E$394,3,FALSE)</f>
        <v>I-1</v>
      </c>
      <c r="F95" s="15">
        <v>5</v>
      </c>
      <c r="G95" s="16">
        <v>5</v>
      </c>
      <c r="H95" s="17">
        <f t="shared" si="1"/>
        <v>1</v>
      </c>
      <c r="I95" s="15">
        <f>VLOOKUP(C95,'[2]S0-12'!$C$3:$Z$492,6,FALSE)</f>
        <v>1</v>
      </c>
      <c r="J95" s="15">
        <f>VLOOKUP(C95,'[2]S0-12'!$C$3:$Z$492,7,FALSE)</f>
        <v>1</v>
      </c>
      <c r="K95" s="15">
        <f>VLOOKUP(C95,'[2]S0-12'!$C$3:$Z$492,8,FALSE)</f>
        <v>2</v>
      </c>
      <c r="L95" s="15">
        <f>VLOOKUP(C95,'[2]S0-12'!$C$3:$Z$492,9,FALSE)</f>
        <v>7</v>
      </c>
      <c r="M95" s="15">
        <f>VLOOKUP(C95,'[2]S0-12'!$C$3:$Z$492,10,FALSE)</f>
        <v>3.5</v>
      </c>
      <c r="N95" s="15">
        <f>VLOOKUP(C95,'[2]S0-12'!$C$3:$Z$492,11,FALSE)</f>
        <v>2</v>
      </c>
      <c r="O95" s="15">
        <f>VLOOKUP(C95,'[2]S0-12'!$C$3:$Z$492,12,FALSE)</f>
        <v>6</v>
      </c>
      <c r="P95" s="15">
        <f>VLOOKUP(C95,'[2]S0-12'!$C$3:$Z$492,13,FALSE)</f>
        <v>3</v>
      </c>
      <c r="Q95" s="15">
        <f>VLOOKUP(C95,'[2]S0-12'!$C$3:$Z$492,14,FALSE)</f>
        <v>1</v>
      </c>
      <c r="R95" s="15">
        <f>VLOOKUP(C95,'[2]S0-12'!$C$3:$Z$492,15,FALSE)</f>
        <v>1</v>
      </c>
      <c r="S95" s="15">
        <f>VLOOKUP(C95,'[2]S0-12'!$C$3:$Z$492,16,FALSE)</f>
        <v>1</v>
      </c>
      <c r="T95" s="15">
        <f>VLOOKUP(C95,'[2]S0-12'!$C$3:$Z$492,17,FALSE)</f>
        <v>2</v>
      </c>
      <c r="U95" s="15">
        <f>VLOOKUP(C95,'[2]S0-12'!$C$3:$Z$492,18,FALSE)</f>
        <v>6</v>
      </c>
      <c r="V95" s="15">
        <f>VLOOKUP(C95,'[2]S0-12'!$C$3:$Z$492,19,FALSE)</f>
        <v>3</v>
      </c>
      <c r="W95" s="15">
        <f>VLOOKUP(C95,'[2]S0-12'!$C$3:$Z$492,20,FALSE)</f>
        <v>3</v>
      </c>
      <c r="X95" s="15">
        <f>VLOOKUP(C95,'[2]S0-12'!$C$3:$Z$492,21,FALSE)</f>
        <v>13</v>
      </c>
      <c r="Y95" s="15">
        <f>VLOOKUP(C95,'[2]S0-12'!$C$3:$Z$492,22,FALSE)</f>
        <v>4.333333333333333</v>
      </c>
      <c r="Z95" s="15" t="s">
        <v>21</v>
      </c>
    </row>
    <row r="96" spans="1:26" x14ac:dyDescent="0.25">
      <c r="A96" s="12" t="s">
        <v>114</v>
      </c>
      <c r="B96" s="12" t="s">
        <v>117</v>
      </c>
      <c r="C96" s="13">
        <v>339</v>
      </c>
      <c r="D96" s="14" t="str">
        <f>VLOOKUP(C96,'[1]SO-04'!$C$2:$E$394,3,FALSE)</f>
        <v>I-1</v>
      </c>
      <c r="F96" s="15">
        <v>14</v>
      </c>
      <c r="G96" s="16">
        <v>15</v>
      </c>
      <c r="H96" s="17">
        <f t="shared" si="1"/>
        <v>1.0714285714285714</v>
      </c>
      <c r="I96" s="15">
        <f>VLOOKUP(C96,'[2]S0-12'!$C$3:$Z$492,6,FALSE)</f>
        <v>1</v>
      </c>
      <c r="J96" s="15">
        <f>VLOOKUP(C96,'[2]S0-12'!$C$3:$Z$492,7,FALSE)</f>
        <v>2</v>
      </c>
      <c r="K96" s="15">
        <f>VLOOKUP(C96,'[2]S0-12'!$C$3:$Z$492,8,FALSE)</f>
        <v>4</v>
      </c>
      <c r="L96" s="15">
        <f>VLOOKUP(C96,'[2]S0-12'!$C$3:$Z$492,9,FALSE)</f>
        <v>13</v>
      </c>
      <c r="M96" s="15">
        <f>VLOOKUP(C96,'[2]S0-12'!$C$3:$Z$492,10,FALSE)</f>
        <v>3.25</v>
      </c>
      <c r="N96" s="15">
        <f>VLOOKUP(C96,'[2]S0-12'!$C$3:$Z$492,11,FALSE)</f>
        <v>4</v>
      </c>
      <c r="O96" s="15">
        <f>VLOOKUP(C96,'[2]S0-12'!$C$3:$Z$492,12,FALSE)</f>
        <v>13</v>
      </c>
      <c r="P96" s="15">
        <f>VLOOKUP(C96,'[2]S0-12'!$C$3:$Z$492,13,FALSE)</f>
        <v>3.25</v>
      </c>
      <c r="Q96" s="15">
        <f>VLOOKUP(C96,'[2]S0-12'!$C$3:$Z$492,14,FALSE)</f>
        <v>2</v>
      </c>
      <c r="R96" s="15">
        <f>VLOOKUP(C96,'[2]S0-12'!$C$3:$Z$492,15,FALSE)</f>
        <v>1</v>
      </c>
      <c r="S96" s="15">
        <f>VLOOKUP(C96,'[2]S0-12'!$C$3:$Z$492,16,FALSE)</f>
        <v>1</v>
      </c>
      <c r="T96" s="15">
        <f>VLOOKUP(C96,'[2]S0-12'!$C$3:$Z$492,17,FALSE)</f>
        <v>4</v>
      </c>
      <c r="U96" s="15">
        <f>VLOOKUP(C96,'[2]S0-12'!$C$3:$Z$492,18,FALSE)</f>
        <v>13</v>
      </c>
      <c r="V96" s="15">
        <f>VLOOKUP(C96,'[2]S0-12'!$C$3:$Z$492,19,FALSE)</f>
        <v>3.25</v>
      </c>
      <c r="W96" s="15">
        <f>VLOOKUP(C96,'[2]S0-12'!$C$3:$Z$492,20,FALSE)</f>
        <v>6</v>
      </c>
      <c r="X96" s="15">
        <f>VLOOKUP(C96,'[2]S0-12'!$C$3:$Z$492,21,FALSE)</f>
        <v>16</v>
      </c>
      <c r="Y96" s="15">
        <f>VLOOKUP(C96,'[2]S0-12'!$C$3:$Z$492,22,FALSE)</f>
        <v>2.6666666666666665</v>
      </c>
      <c r="Z96" s="15" t="s">
        <v>21</v>
      </c>
    </row>
    <row r="97" spans="1:26" x14ac:dyDescent="0.25">
      <c r="A97" s="12" t="s">
        <v>114</v>
      </c>
      <c r="B97" s="12" t="s">
        <v>118</v>
      </c>
      <c r="C97" s="13">
        <v>341</v>
      </c>
      <c r="D97" s="14" t="str">
        <f>VLOOKUP(C97,'[1]SO-04'!$C$2:$E$394,3,FALSE)</f>
        <v>I-2</v>
      </c>
      <c r="F97" s="15">
        <v>30</v>
      </c>
      <c r="G97" s="16">
        <v>32</v>
      </c>
      <c r="H97" s="17">
        <f t="shared" si="1"/>
        <v>1.0666666666666667</v>
      </c>
      <c r="I97" s="15">
        <f>VLOOKUP(C97,'[2]S0-12'!$C$3:$Z$492,6,FALSE)</f>
        <v>1</v>
      </c>
      <c r="J97" s="15">
        <f>VLOOKUP(C97,'[2]S0-12'!$C$3:$Z$492,7,FALSE)</f>
        <v>3</v>
      </c>
      <c r="K97" s="15">
        <f>VLOOKUP(C97,'[2]S0-12'!$C$3:$Z$492,8,FALSE)</f>
        <v>6</v>
      </c>
      <c r="L97" s="15">
        <f>VLOOKUP(C97,'[2]S0-12'!$C$3:$Z$492,9,FALSE)</f>
        <v>22</v>
      </c>
      <c r="M97" s="15">
        <f>VLOOKUP(C97,'[2]S0-12'!$C$3:$Z$492,10,FALSE)</f>
        <v>3.6666666666666665</v>
      </c>
      <c r="N97" s="15">
        <f>VLOOKUP(C97,'[2]S0-12'!$C$3:$Z$492,11,FALSE)</f>
        <v>6</v>
      </c>
      <c r="O97" s="15">
        <f>VLOOKUP(C97,'[2]S0-12'!$C$3:$Z$492,12,FALSE)</f>
        <v>19</v>
      </c>
      <c r="P97" s="15">
        <f>VLOOKUP(C97,'[2]S0-12'!$C$3:$Z$492,13,FALSE)</f>
        <v>3.1666666666666665</v>
      </c>
      <c r="Q97" s="15">
        <f>VLOOKUP(C97,'[2]S0-12'!$C$3:$Z$492,14,FALSE)</f>
        <v>3</v>
      </c>
      <c r="R97" s="15">
        <f>VLOOKUP(C97,'[2]S0-12'!$C$3:$Z$492,15,FALSE)</f>
        <v>1</v>
      </c>
      <c r="S97" s="15">
        <f>VLOOKUP(C97,'[2]S0-12'!$C$3:$Z$492,16,FALSE)</f>
        <v>1</v>
      </c>
      <c r="T97" s="15">
        <f>VLOOKUP(C97,'[2]S0-12'!$C$3:$Z$492,17,FALSE)</f>
        <v>6</v>
      </c>
      <c r="U97" s="15">
        <f>VLOOKUP(C97,'[2]S0-12'!$C$3:$Z$492,18,FALSE)</f>
        <v>19</v>
      </c>
      <c r="V97" s="15">
        <f>VLOOKUP(C97,'[2]S0-12'!$C$3:$Z$492,19,FALSE)</f>
        <v>3.1666666666666665</v>
      </c>
      <c r="W97" s="15">
        <f>VLOOKUP(C97,'[2]S0-12'!$C$3:$Z$492,20,FALSE)</f>
        <v>9</v>
      </c>
      <c r="X97" s="15">
        <f>VLOOKUP(C97,'[2]S0-12'!$C$3:$Z$492,21,FALSE)</f>
        <v>29</v>
      </c>
      <c r="Y97" s="15">
        <f>VLOOKUP(C97,'[2]S0-12'!$C$3:$Z$492,22,FALSE)</f>
        <v>3.2222222222222223</v>
      </c>
      <c r="Z97" s="15" t="s">
        <v>21</v>
      </c>
    </row>
    <row r="98" spans="1:26" x14ac:dyDescent="0.25">
      <c r="A98" s="12" t="s">
        <v>114</v>
      </c>
      <c r="B98" s="12" t="s">
        <v>119</v>
      </c>
      <c r="C98" s="13">
        <v>342</v>
      </c>
      <c r="D98" s="14" t="str">
        <f>VLOOKUP(C98,'[1]SO-04'!$C$2:$E$394,3,FALSE)</f>
        <v>I-2</v>
      </c>
      <c r="F98" s="15">
        <v>19</v>
      </c>
      <c r="G98" s="16">
        <v>19</v>
      </c>
      <c r="H98" s="17">
        <f t="shared" si="1"/>
        <v>1</v>
      </c>
      <c r="I98" s="15">
        <f>VLOOKUP(C98,'[2]S0-12'!$C$3:$Z$492,6,FALSE)</f>
        <v>1</v>
      </c>
      <c r="J98" s="15">
        <f>VLOOKUP(C98,'[2]S0-12'!$C$3:$Z$492,7,FALSE)</f>
        <v>2</v>
      </c>
      <c r="K98" s="15">
        <f>VLOOKUP(C98,'[2]S0-12'!$C$3:$Z$492,8,FALSE)</f>
        <v>4</v>
      </c>
      <c r="L98" s="15">
        <f>VLOOKUP(C98,'[2]S0-12'!$C$3:$Z$492,9,FALSE)</f>
        <v>16</v>
      </c>
      <c r="M98" s="15">
        <f>VLOOKUP(C98,'[2]S0-12'!$C$3:$Z$492,10,FALSE)</f>
        <v>4</v>
      </c>
      <c r="N98" s="15">
        <f>VLOOKUP(C98,'[2]S0-12'!$C$3:$Z$492,11,FALSE)</f>
        <v>4</v>
      </c>
      <c r="O98" s="15">
        <f>VLOOKUP(C98,'[2]S0-12'!$C$3:$Z$492,12,FALSE)</f>
        <v>13</v>
      </c>
      <c r="P98" s="15">
        <f>VLOOKUP(C98,'[2]S0-12'!$C$3:$Z$492,13,FALSE)</f>
        <v>3.25</v>
      </c>
      <c r="Q98" s="15">
        <f>VLOOKUP(C98,'[2]S0-12'!$C$3:$Z$492,14,FALSE)</f>
        <v>2</v>
      </c>
      <c r="R98" s="15">
        <f>VLOOKUP(C98,'[2]S0-12'!$C$3:$Z$492,15,FALSE)</f>
        <v>1</v>
      </c>
      <c r="S98" s="15">
        <f>VLOOKUP(C98,'[2]S0-12'!$C$3:$Z$492,16,FALSE)</f>
        <v>1</v>
      </c>
      <c r="T98" s="15">
        <f>VLOOKUP(C98,'[2]S0-12'!$C$3:$Z$492,17,FALSE)</f>
        <v>4</v>
      </c>
      <c r="U98" s="15">
        <f>VLOOKUP(C98,'[2]S0-12'!$C$3:$Z$492,18,FALSE)</f>
        <v>13</v>
      </c>
      <c r="V98" s="15">
        <f>VLOOKUP(C98,'[2]S0-12'!$C$3:$Z$492,19,FALSE)</f>
        <v>3.25</v>
      </c>
      <c r="W98" s="15">
        <f>VLOOKUP(C98,'[2]S0-12'!$C$3:$Z$492,20,FALSE)</f>
        <v>6</v>
      </c>
      <c r="X98" s="15">
        <f>VLOOKUP(C98,'[2]S0-12'!$C$3:$Z$492,21,FALSE)</f>
        <v>20</v>
      </c>
      <c r="Y98" s="15">
        <f>VLOOKUP(C98,'[2]S0-12'!$C$3:$Z$492,22,FALSE)</f>
        <v>3.3333333333333335</v>
      </c>
      <c r="Z98" s="15" t="s">
        <v>21</v>
      </c>
    </row>
    <row r="99" spans="1:26" x14ac:dyDescent="0.25">
      <c r="A99" s="12" t="s">
        <v>114</v>
      </c>
      <c r="B99" s="12" t="s">
        <v>120</v>
      </c>
      <c r="C99" s="13">
        <v>343</v>
      </c>
      <c r="D99" s="14" t="str">
        <f>VLOOKUP(C99,'[1]SO-04'!$C$2:$E$394,3,FALSE)</f>
        <v>I-3</v>
      </c>
      <c r="F99" s="15">
        <v>24</v>
      </c>
      <c r="G99" s="16">
        <v>23</v>
      </c>
      <c r="H99" s="17">
        <f t="shared" si="1"/>
        <v>0.95833333333333337</v>
      </c>
      <c r="I99" s="15">
        <f>VLOOKUP(C99,'[2]S0-12'!$C$3:$Z$492,6,FALSE)</f>
        <v>1</v>
      </c>
      <c r="J99" s="15">
        <f>VLOOKUP(C99,'[2]S0-12'!$C$3:$Z$492,7,FALSE)</f>
        <v>2</v>
      </c>
      <c r="K99" s="15">
        <f>VLOOKUP(C99,'[2]S0-12'!$C$3:$Z$492,8,FALSE)</f>
        <v>4</v>
      </c>
      <c r="L99" s="15">
        <f>VLOOKUP(C99,'[2]S0-12'!$C$3:$Z$492,9,FALSE)</f>
        <v>13</v>
      </c>
      <c r="M99" s="15">
        <f>VLOOKUP(C99,'[2]S0-12'!$C$3:$Z$492,10,FALSE)</f>
        <v>3.25</v>
      </c>
      <c r="N99" s="15">
        <f>VLOOKUP(C99,'[2]S0-12'!$C$3:$Z$492,11,FALSE)</f>
        <v>4</v>
      </c>
      <c r="O99" s="15">
        <f>VLOOKUP(C99,'[2]S0-12'!$C$3:$Z$492,12,FALSE)</f>
        <v>13</v>
      </c>
      <c r="P99" s="15">
        <f>VLOOKUP(C99,'[2]S0-12'!$C$3:$Z$492,13,FALSE)</f>
        <v>3.25</v>
      </c>
      <c r="Q99" s="15">
        <f>VLOOKUP(C99,'[2]S0-12'!$C$3:$Z$492,14,FALSE)</f>
        <v>2</v>
      </c>
      <c r="R99" s="15">
        <f>VLOOKUP(C99,'[2]S0-12'!$C$3:$Z$492,15,FALSE)</f>
        <v>1</v>
      </c>
      <c r="S99" s="15">
        <f>VLOOKUP(C99,'[2]S0-12'!$C$3:$Z$492,16,FALSE)</f>
        <v>1</v>
      </c>
      <c r="T99" s="15">
        <f>VLOOKUP(C99,'[2]S0-12'!$C$3:$Z$492,17,FALSE)</f>
        <v>4</v>
      </c>
      <c r="U99" s="15">
        <f>VLOOKUP(C99,'[2]S0-12'!$C$3:$Z$492,18,FALSE)</f>
        <v>13</v>
      </c>
      <c r="V99" s="15">
        <f>VLOOKUP(C99,'[2]S0-12'!$C$3:$Z$492,19,FALSE)</f>
        <v>3.25</v>
      </c>
      <c r="W99" s="15">
        <f>VLOOKUP(C99,'[2]S0-12'!$C$3:$Z$492,20,FALSE)</f>
        <v>6</v>
      </c>
      <c r="X99" s="15">
        <f>VLOOKUP(C99,'[2]S0-12'!$C$3:$Z$492,21,FALSE)</f>
        <v>21</v>
      </c>
      <c r="Y99" s="15">
        <f>VLOOKUP(C99,'[2]S0-12'!$C$3:$Z$492,22,FALSE)</f>
        <v>3.5</v>
      </c>
      <c r="Z99" s="15" t="s">
        <v>21</v>
      </c>
    </row>
    <row r="100" spans="1:26" x14ac:dyDescent="0.25">
      <c r="A100" s="12" t="s">
        <v>114</v>
      </c>
      <c r="B100" s="12" t="s">
        <v>121</v>
      </c>
      <c r="C100" s="13">
        <v>344</v>
      </c>
      <c r="D100" s="14" t="str">
        <f>VLOOKUP(C100,'[1]SO-04'!$C$2:$E$394,3,FALSE)</f>
        <v>I-3</v>
      </c>
      <c r="F100" s="15">
        <v>42</v>
      </c>
      <c r="G100" s="16">
        <v>41</v>
      </c>
      <c r="H100" s="17">
        <f t="shared" si="1"/>
        <v>0.97619047619047616</v>
      </c>
      <c r="I100" s="15">
        <f>VLOOKUP(C100,'[2]S0-12'!$C$3:$Z$492,6,FALSE)</f>
        <v>1</v>
      </c>
      <c r="J100" s="15">
        <f>VLOOKUP(C100,'[2]S0-12'!$C$3:$Z$492,7,FALSE)</f>
        <v>4</v>
      </c>
      <c r="K100" s="15">
        <f>VLOOKUP(C100,'[2]S0-12'!$C$3:$Z$492,8,FALSE)</f>
        <v>8</v>
      </c>
      <c r="L100" s="15">
        <f>VLOOKUP(C100,'[2]S0-12'!$C$3:$Z$492,9,FALSE)</f>
        <v>36</v>
      </c>
      <c r="M100" s="15">
        <f>VLOOKUP(C100,'[2]S0-12'!$C$3:$Z$492,10,FALSE)</f>
        <v>4.5</v>
      </c>
      <c r="N100" s="15">
        <f>VLOOKUP(C100,'[2]S0-12'!$C$3:$Z$492,11,FALSE)</f>
        <v>8</v>
      </c>
      <c r="O100" s="15">
        <f>VLOOKUP(C100,'[2]S0-12'!$C$3:$Z$492,12,FALSE)</f>
        <v>30</v>
      </c>
      <c r="P100" s="15">
        <f>VLOOKUP(C100,'[2]S0-12'!$C$3:$Z$492,13,FALSE)</f>
        <v>3.75</v>
      </c>
      <c r="Q100" s="15">
        <f>VLOOKUP(C100,'[2]S0-12'!$C$3:$Z$492,14,FALSE)</f>
        <v>4</v>
      </c>
      <c r="R100" s="15">
        <f>VLOOKUP(C100,'[2]S0-12'!$C$3:$Z$492,15,FALSE)</f>
        <v>0</v>
      </c>
      <c r="S100" s="15">
        <f>VLOOKUP(C100,'[2]S0-12'!$C$3:$Z$492,16,FALSE)</f>
        <v>1</v>
      </c>
      <c r="T100" s="15">
        <f>VLOOKUP(C100,'[2]S0-12'!$C$3:$Z$492,17,FALSE)</f>
        <v>8</v>
      </c>
      <c r="U100" s="15">
        <f>VLOOKUP(C100,'[2]S0-12'!$C$3:$Z$492,18,FALSE)</f>
        <v>30</v>
      </c>
      <c r="V100" s="15">
        <f>VLOOKUP(C100,'[2]S0-12'!$C$3:$Z$492,19,FALSE)</f>
        <v>3.75</v>
      </c>
      <c r="W100" s="15">
        <f>VLOOKUP(C100,'[2]S0-12'!$C$3:$Z$492,20,FALSE)</f>
        <v>12</v>
      </c>
      <c r="X100" s="15">
        <f>VLOOKUP(C100,'[2]S0-12'!$C$3:$Z$492,21,FALSE)</f>
        <v>47</v>
      </c>
      <c r="Y100" s="15">
        <f>VLOOKUP(C100,'[2]S0-12'!$C$3:$Z$492,22,FALSE)</f>
        <v>3.9166666666666665</v>
      </c>
      <c r="Z100" s="15" t="s">
        <v>21</v>
      </c>
    </row>
    <row r="101" spans="1:26" x14ac:dyDescent="0.25">
      <c r="A101" s="12" t="s">
        <v>114</v>
      </c>
      <c r="B101" s="12" t="s">
        <v>122</v>
      </c>
      <c r="C101" s="13">
        <v>345</v>
      </c>
      <c r="D101" s="14" t="str">
        <f>VLOOKUP(C101,'[1]SO-04'!$C$2:$E$394,3,FALSE)</f>
        <v>I-2</v>
      </c>
      <c r="F101" s="15">
        <v>20</v>
      </c>
      <c r="G101" s="16">
        <v>20</v>
      </c>
      <c r="H101" s="17">
        <f t="shared" si="1"/>
        <v>1</v>
      </c>
      <c r="I101" s="15">
        <f>VLOOKUP(C101,'[2]S0-12'!$C$3:$Z$492,6,FALSE)</f>
        <v>1</v>
      </c>
      <c r="J101" s="15">
        <f>VLOOKUP(C101,'[2]S0-12'!$C$3:$Z$492,7,FALSE)</f>
        <v>2</v>
      </c>
      <c r="K101" s="15">
        <f>VLOOKUP(C101,'[2]S0-12'!$C$3:$Z$492,8,FALSE)</f>
        <v>4</v>
      </c>
      <c r="L101" s="15">
        <f>VLOOKUP(C101,'[2]S0-12'!$C$3:$Z$492,9,FALSE)</f>
        <v>14</v>
      </c>
      <c r="M101" s="15">
        <f>VLOOKUP(C101,'[2]S0-12'!$C$3:$Z$492,10,FALSE)</f>
        <v>3.5</v>
      </c>
      <c r="N101" s="15">
        <f>VLOOKUP(C101,'[2]S0-12'!$C$3:$Z$492,11,FALSE)</f>
        <v>4</v>
      </c>
      <c r="O101" s="15">
        <f>VLOOKUP(C101,'[2]S0-12'!$C$3:$Z$492,12,FALSE)</f>
        <v>14</v>
      </c>
      <c r="P101" s="15">
        <f>VLOOKUP(C101,'[2]S0-12'!$C$3:$Z$492,13,FALSE)</f>
        <v>3.5</v>
      </c>
      <c r="Q101" s="15">
        <f>VLOOKUP(C101,'[2]S0-12'!$C$3:$Z$492,14,FALSE)</f>
        <v>2</v>
      </c>
      <c r="R101" s="15">
        <f>VLOOKUP(C101,'[2]S0-12'!$C$3:$Z$492,15,FALSE)</f>
        <v>2</v>
      </c>
      <c r="S101" s="15">
        <f>VLOOKUP(C101,'[2]S0-12'!$C$3:$Z$492,16,FALSE)</f>
        <v>1</v>
      </c>
      <c r="T101" s="15">
        <f>VLOOKUP(C101,'[2]S0-12'!$C$3:$Z$492,17,FALSE)</f>
        <v>4</v>
      </c>
      <c r="U101" s="15">
        <f>VLOOKUP(C101,'[2]S0-12'!$C$3:$Z$492,18,FALSE)</f>
        <v>14</v>
      </c>
      <c r="V101" s="15">
        <f>VLOOKUP(C101,'[2]S0-12'!$C$3:$Z$492,19,FALSE)</f>
        <v>3.5</v>
      </c>
      <c r="W101" s="15">
        <f>VLOOKUP(C101,'[2]S0-12'!$C$3:$Z$492,20,FALSE)</f>
        <v>6</v>
      </c>
      <c r="X101" s="15">
        <f>VLOOKUP(C101,'[2]S0-12'!$C$3:$Z$492,21,FALSE)</f>
        <v>21</v>
      </c>
      <c r="Y101" s="15">
        <f>VLOOKUP(C101,'[2]S0-12'!$C$3:$Z$492,22,FALSE)</f>
        <v>3.5</v>
      </c>
      <c r="Z101" s="15" t="s">
        <v>21</v>
      </c>
    </row>
    <row r="102" spans="1:26" x14ac:dyDescent="0.25">
      <c r="A102" s="12" t="s">
        <v>114</v>
      </c>
      <c r="B102" s="12" t="s">
        <v>123</v>
      </c>
      <c r="C102" s="13">
        <v>346</v>
      </c>
      <c r="D102" s="14" t="str">
        <f>VLOOKUP(C102,'[1]SO-04'!$C$2:$E$394,3,FALSE)</f>
        <v>I-2</v>
      </c>
      <c r="F102" s="15">
        <v>9</v>
      </c>
      <c r="G102" s="16">
        <v>9</v>
      </c>
      <c r="H102" s="17">
        <f t="shared" si="1"/>
        <v>1</v>
      </c>
      <c r="I102" s="15">
        <f>VLOOKUP(C102,'[2]S0-12'!$C$3:$Z$492,6,FALSE)</f>
        <v>1</v>
      </c>
      <c r="J102" s="15">
        <f>VLOOKUP(C102,'[2]S0-12'!$C$3:$Z$492,7,FALSE)</f>
        <v>1</v>
      </c>
      <c r="K102" s="15">
        <f>VLOOKUP(C102,'[2]S0-12'!$C$3:$Z$492,8,FALSE)</f>
        <v>2</v>
      </c>
      <c r="L102" s="15">
        <f>VLOOKUP(C102,'[2]S0-12'!$C$3:$Z$492,9,FALSE)</f>
        <v>5</v>
      </c>
      <c r="M102" s="15">
        <f>VLOOKUP(C102,'[2]S0-12'!$C$3:$Z$492,10,FALSE)</f>
        <v>2.5</v>
      </c>
      <c r="N102" s="15">
        <f>VLOOKUP(C102,'[2]S0-12'!$C$3:$Z$492,11,FALSE)</f>
        <v>2</v>
      </c>
      <c r="O102" s="15">
        <f>VLOOKUP(C102,'[2]S0-12'!$C$3:$Z$492,12,FALSE)</f>
        <v>4</v>
      </c>
      <c r="P102" s="15">
        <f>VLOOKUP(C102,'[2]S0-12'!$C$3:$Z$492,13,FALSE)</f>
        <v>2</v>
      </c>
      <c r="Q102" s="15">
        <f>VLOOKUP(C102,'[2]S0-12'!$C$3:$Z$492,14,FALSE)</f>
        <v>1</v>
      </c>
      <c r="R102" s="15">
        <f>VLOOKUP(C102,'[2]S0-12'!$C$3:$Z$492,15,FALSE)</f>
        <v>1</v>
      </c>
      <c r="S102" s="15">
        <f>VLOOKUP(C102,'[2]S0-12'!$C$3:$Z$492,16,FALSE)</f>
        <v>1</v>
      </c>
      <c r="T102" s="15">
        <f>VLOOKUP(C102,'[2]S0-12'!$C$3:$Z$492,17,FALSE)</f>
        <v>2</v>
      </c>
      <c r="U102" s="15">
        <f>VLOOKUP(C102,'[2]S0-12'!$C$3:$Z$492,18,FALSE)</f>
        <v>4</v>
      </c>
      <c r="V102" s="15">
        <f>VLOOKUP(C102,'[2]S0-12'!$C$3:$Z$492,19,FALSE)</f>
        <v>2</v>
      </c>
      <c r="W102" s="15">
        <f>VLOOKUP(C102,'[2]S0-12'!$C$3:$Z$492,20,FALSE)</f>
        <v>3</v>
      </c>
      <c r="X102" s="15">
        <f>VLOOKUP(C102,'[2]S0-12'!$C$3:$Z$492,21,FALSE)</f>
        <v>8</v>
      </c>
      <c r="Y102" s="15">
        <f>VLOOKUP(C102,'[2]S0-12'!$C$3:$Z$492,22,FALSE)</f>
        <v>2.6666666666666665</v>
      </c>
      <c r="Z102" s="15" t="s">
        <v>21</v>
      </c>
    </row>
    <row r="103" spans="1:26" x14ac:dyDescent="0.25">
      <c r="A103" s="12" t="s">
        <v>114</v>
      </c>
      <c r="B103" s="12" t="s">
        <v>124</v>
      </c>
      <c r="C103" s="13">
        <v>347</v>
      </c>
      <c r="D103" s="14" t="str">
        <f>VLOOKUP(C103,'[1]SO-04'!$C$2:$E$394,3,FALSE)</f>
        <v>I-2</v>
      </c>
      <c r="F103" s="15">
        <v>20</v>
      </c>
      <c r="G103" s="16">
        <v>21</v>
      </c>
      <c r="H103" s="17">
        <f t="shared" si="1"/>
        <v>1.05</v>
      </c>
      <c r="I103" s="15">
        <f>VLOOKUP(C103,'[2]S0-12'!$C$3:$Z$492,6,FALSE)</f>
        <v>1</v>
      </c>
      <c r="J103" s="15">
        <f>VLOOKUP(C103,'[2]S0-12'!$C$3:$Z$492,7,FALSE)</f>
        <v>2</v>
      </c>
      <c r="K103" s="15">
        <f>VLOOKUP(C103,'[2]S0-12'!$C$3:$Z$492,8,FALSE)</f>
        <v>4</v>
      </c>
      <c r="L103" s="15">
        <f>VLOOKUP(C103,'[2]S0-12'!$C$3:$Z$492,9,FALSE)</f>
        <v>17</v>
      </c>
      <c r="M103" s="15">
        <f>VLOOKUP(C103,'[2]S0-12'!$C$3:$Z$492,10,FALSE)</f>
        <v>4.25</v>
      </c>
      <c r="N103" s="15">
        <f>VLOOKUP(C103,'[2]S0-12'!$C$3:$Z$492,11,FALSE)</f>
        <v>4</v>
      </c>
      <c r="O103" s="15">
        <f>VLOOKUP(C103,'[2]S0-12'!$C$3:$Z$492,12,FALSE)</f>
        <v>15</v>
      </c>
      <c r="P103" s="15">
        <f>VLOOKUP(C103,'[2]S0-12'!$C$3:$Z$492,13,FALSE)</f>
        <v>3.75</v>
      </c>
      <c r="Q103" s="15">
        <f>VLOOKUP(C103,'[2]S0-12'!$C$3:$Z$492,14,FALSE)</f>
        <v>2</v>
      </c>
      <c r="R103" s="15">
        <f>VLOOKUP(C103,'[2]S0-12'!$C$3:$Z$492,15,FALSE)</f>
        <v>1</v>
      </c>
      <c r="S103" s="15">
        <f>VLOOKUP(C103,'[2]S0-12'!$C$3:$Z$492,16,FALSE)</f>
        <v>1</v>
      </c>
      <c r="T103" s="15">
        <f>VLOOKUP(C103,'[2]S0-12'!$C$3:$Z$492,17,FALSE)</f>
        <v>4</v>
      </c>
      <c r="U103" s="15">
        <f>VLOOKUP(C103,'[2]S0-12'!$C$3:$Z$492,18,FALSE)</f>
        <v>15</v>
      </c>
      <c r="V103" s="15">
        <f>VLOOKUP(C103,'[2]S0-12'!$C$3:$Z$492,19,FALSE)</f>
        <v>3.75</v>
      </c>
      <c r="W103" s="15">
        <f>VLOOKUP(C103,'[2]S0-12'!$C$3:$Z$492,20,FALSE)</f>
        <v>6</v>
      </c>
      <c r="X103" s="15">
        <f>VLOOKUP(C103,'[2]S0-12'!$C$3:$Z$492,21,FALSE)</f>
        <v>22</v>
      </c>
      <c r="Y103" s="15">
        <f>VLOOKUP(C103,'[2]S0-12'!$C$3:$Z$492,22,FALSE)</f>
        <v>3.6666666666666665</v>
      </c>
      <c r="Z103" s="15" t="s">
        <v>21</v>
      </c>
    </row>
    <row r="104" spans="1:26" x14ac:dyDescent="0.25">
      <c r="A104" s="12" t="s">
        <v>114</v>
      </c>
      <c r="B104" s="12" t="s">
        <v>125</v>
      </c>
      <c r="C104" s="13">
        <v>348</v>
      </c>
      <c r="D104" s="14" t="str">
        <f>VLOOKUP(C104,'[1]SO-04'!$C$2:$E$394,3,FALSE)</f>
        <v>I-2</v>
      </c>
      <c r="F104" s="15">
        <v>29</v>
      </c>
      <c r="G104" s="16">
        <v>29</v>
      </c>
      <c r="H104" s="17">
        <f t="shared" si="1"/>
        <v>1</v>
      </c>
      <c r="I104" s="15">
        <f>VLOOKUP(C104,'[2]S0-12'!$C$3:$Z$492,6,FALSE)</f>
        <v>1</v>
      </c>
      <c r="J104" s="15">
        <f>VLOOKUP(C104,'[2]S0-12'!$C$3:$Z$492,7,FALSE)</f>
        <v>3</v>
      </c>
      <c r="K104" s="15">
        <f>VLOOKUP(C104,'[2]S0-12'!$C$3:$Z$492,8,FALSE)</f>
        <v>6</v>
      </c>
      <c r="L104" s="15">
        <f>VLOOKUP(C104,'[2]S0-12'!$C$3:$Z$492,9,FALSE)</f>
        <v>19</v>
      </c>
      <c r="M104" s="15">
        <f>VLOOKUP(C104,'[2]S0-12'!$C$3:$Z$492,10,FALSE)</f>
        <v>3.1666666666666665</v>
      </c>
      <c r="N104" s="15">
        <f>VLOOKUP(C104,'[2]S0-12'!$C$3:$Z$492,11,FALSE)</f>
        <v>6</v>
      </c>
      <c r="O104" s="15">
        <f>VLOOKUP(C104,'[2]S0-12'!$C$3:$Z$492,12,FALSE)</f>
        <v>20</v>
      </c>
      <c r="P104" s="15">
        <f>VLOOKUP(C104,'[2]S0-12'!$C$3:$Z$492,13,FALSE)</f>
        <v>3.3333333333333335</v>
      </c>
      <c r="Q104" s="15">
        <f>VLOOKUP(C104,'[2]S0-12'!$C$3:$Z$492,14,FALSE)</f>
        <v>3</v>
      </c>
      <c r="R104" s="15">
        <f>VLOOKUP(C104,'[2]S0-12'!$C$3:$Z$492,15,FALSE)</f>
        <v>1</v>
      </c>
      <c r="S104" s="15">
        <f>VLOOKUP(C104,'[2]S0-12'!$C$3:$Z$492,16,FALSE)</f>
        <v>1</v>
      </c>
      <c r="T104" s="15">
        <f>VLOOKUP(C104,'[2]S0-12'!$C$3:$Z$492,17,FALSE)</f>
        <v>6</v>
      </c>
      <c r="U104" s="15">
        <f>VLOOKUP(C104,'[2]S0-12'!$C$3:$Z$492,18,FALSE)</f>
        <v>20</v>
      </c>
      <c r="V104" s="15">
        <f>VLOOKUP(C104,'[2]S0-12'!$C$3:$Z$492,19,FALSE)</f>
        <v>3.3333333333333335</v>
      </c>
      <c r="W104" s="15">
        <f>VLOOKUP(C104,'[2]S0-12'!$C$3:$Z$492,20,FALSE)</f>
        <v>9</v>
      </c>
      <c r="X104" s="15">
        <f>VLOOKUP(C104,'[2]S0-12'!$C$3:$Z$492,21,FALSE)</f>
        <v>30</v>
      </c>
      <c r="Y104" s="15">
        <f>VLOOKUP(C104,'[2]S0-12'!$C$3:$Z$492,22,FALSE)</f>
        <v>3.3333333333333335</v>
      </c>
      <c r="Z104" s="15" t="s">
        <v>21</v>
      </c>
    </row>
    <row r="105" spans="1:26" x14ac:dyDescent="0.25">
      <c r="A105" s="12" t="s">
        <v>114</v>
      </c>
      <c r="B105" s="12" t="s">
        <v>126</v>
      </c>
      <c r="C105" s="13">
        <v>349</v>
      </c>
      <c r="D105" s="14" t="str">
        <f>VLOOKUP(C105,'[1]SO-04'!$C$2:$E$394,3,FALSE)</f>
        <v>I-2</v>
      </c>
      <c r="F105" s="15">
        <v>23</v>
      </c>
      <c r="G105" s="16">
        <v>21</v>
      </c>
      <c r="H105" s="17">
        <f t="shared" si="1"/>
        <v>0.91304347826086951</v>
      </c>
      <c r="I105" s="15">
        <f>VLOOKUP(C105,'[2]S0-12'!$C$3:$Z$492,6,FALSE)</f>
        <v>1</v>
      </c>
      <c r="J105" s="15">
        <f>VLOOKUP(C105,'[2]S0-12'!$C$3:$Z$492,7,FALSE)</f>
        <v>2</v>
      </c>
      <c r="K105" s="15">
        <f>VLOOKUP(C105,'[2]S0-12'!$C$3:$Z$492,8,FALSE)</f>
        <v>4</v>
      </c>
      <c r="L105" s="15">
        <f>VLOOKUP(C105,'[2]S0-12'!$C$3:$Z$492,9,FALSE)</f>
        <v>17</v>
      </c>
      <c r="M105" s="15">
        <f>VLOOKUP(C105,'[2]S0-12'!$C$3:$Z$492,10,FALSE)</f>
        <v>4.25</v>
      </c>
      <c r="N105" s="15">
        <f>VLOOKUP(C105,'[2]S0-12'!$C$3:$Z$492,11,FALSE)</f>
        <v>4</v>
      </c>
      <c r="O105" s="15">
        <f>VLOOKUP(C105,'[2]S0-12'!$C$3:$Z$492,12,FALSE)</f>
        <v>16</v>
      </c>
      <c r="P105" s="15">
        <f>VLOOKUP(C105,'[2]S0-12'!$C$3:$Z$492,13,FALSE)</f>
        <v>4</v>
      </c>
      <c r="Q105" s="15">
        <f>VLOOKUP(C105,'[2]S0-12'!$C$3:$Z$492,14,FALSE)</f>
        <v>2</v>
      </c>
      <c r="R105" s="15">
        <f>VLOOKUP(C105,'[2]S0-12'!$C$3:$Z$492,15,FALSE)</f>
        <v>2</v>
      </c>
      <c r="S105" s="15">
        <f>VLOOKUP(C105,'[2]S0-12'!$C$3:$Z$492,16,FALSE)</f>
        <v>1</v>
      </c>
      <c r="T105" s="15">
        <f>VLOOKUP(C105,'[2]S0-12'!$C$3:$Z$492,17,FALSE)</f>
        <v>4</v>
      </c>
      <c r="U105" s="15">
        <f>VLOOKUP(C105,'[2]S0-12'!$C$3:$Z$492,18,FALSE)</f>
        <v>16</v>
      </c>
      <c r="V105" s="15">
        <f>VLOOKUP(C105,'[2]S0-12'!$C$3:$Z$492,19,FALSE)</f>
        <v>4</v>
      </c>
      <c r="W105" s="15">
        <f>VLOOKUP(C105,'[2]S0-12'!$C$3:$Z$492,20,FALSE)</f>
        <v>6</v>
      </c>
      <c r="X105" s="15">
        <f>VLOOKUP(C105,'[2]S0-12'!$C$3:$Z$492,21,FALSE)</f>
        <v>23</v>
      </c>
      <c r="Y105" s="15">
        <f>VLOOKUP(C105,'[2]S0-12'!$C$3:$Z$492,22,FALSE)</f>
        <v>3.8333333333333335</v>
      </c>
      <c r="Z105" s="15" t="s">
        <v>21</v>
      </c>
    </row>
    <row r="106" spans="1:26" x14ac:dyDescent="0.25">
      <c r="A106" s="12" t="s">
        <v>114</v>
      </c>
      <c r="B106" s="12" t="s">
        <v>127</v>
      </c>
      <c r="C106" s="13">
        <v>350</v>
      </c>
      <c r="D106" s="14" t="str">
        <f>VLOOKUP(C106,'[1]SO-04'!$C$2:$E$394,3,FALSE)</f>
        <v>I-2</v>
      </c>
      <c r="F106" s="15">
        <v>11</v>
      </c>
      <c r="G106" s="16">
        <v>13</v>
      </c>
      <c r="H106" s="17">
        <f t="shared" si="1"/>
        <v>1.1818181818181819</v>
      </c>
      <c r="I106" s="15">
        <f>VLOOKUP(C106,'[2]S0-12'!$C$3:$Z$492,6,FALSE)</f>
        <v>1</v>
      </c>
      <c r="J106" s="15">
        <f>VLOOKUP(C106,'[2]S0-12'!$C$3:$Z$492,7,FALSE)</f>
        <v>1</v>
      </c>
      <c r="K106" s="15">
        <f>VLOOKUP(C106,'[2]S0-12'!$C$3:$Z$492,8,FALSE)</f>
        <v>2</v>
      </c>
      <c r="L106" s="15">
        <f>VLOOKUP(C106,'[2]S0-12'!$C$3:$Z$492,9,FALSE)</f>
        <v>7</v>
      </c>
      <c r="M106" s="15">
        <f>VLOOKUP(C106,'[2]S0-12'!$C$3:$Z$492,10,FALSE)</f>
        <v>3.5</v>
      </c>
      <c r="N106" s="15">
        <f>VLOOKUP(C106,'[2]S0-12'!$C$3:$Z$492,11,FALSE)</f>
        <v>2</v>
      </c>
      <c r="O106" s="15">
        <f>VLOOKUP(C106,'[2]S0-12'!$C$3:$Z$492,12,FALSE)</f>
        <v>7</v>
      </c>
      <c r="P106" s="15">
        <f>VLOOKUP(C106,'[2]S0-12'!$C$3:$Z$492,13,FALSE)</f>
        <v>3.5</v>
      </c>
      <c r="Q106" s="15">
        <f>VLOOKUP(C106,'[2]S0-12'!$C$3:$Z$492,14,FALSE)</f>
        <v>1</v>
      </c>
      <c r="R106" s="15">
        <f>VLOOKUP(C106,'[2]S0-12'!$C$3:$Z$492,15,FALSE)</f>
        <v>1</v>
      </c>
      <c r="S106" s="15">
        <f>VLOOKUP(C106,'[2]S0-12'!$C$3:$Z$492,16,FALSE)</f>
        <v>1</v>
      </c>
      <c r="T106" s="15">
        <f>VLOOKUP(C106,'[2]S0-12'!$C$3:$Z$492,17,FALSE)</f>
        <v>2</v>
      </c>
      <c r="U106" s="15">
        <f>VLOOKUP(C106,'[2]S0-12'!$C$3:$Z$492,18,FALSE)</f>
        <v>7</v>
      </c>
      <c r="V106" s="15">
        <f>VLOOKUP(C106,'[2]S0-12'!$C$3:$Z$492,19,FALSE)</f>
        <v>3.5</v>
      </c>
      <c r="W106" s="15">
        <f>VLOOKUP(C106,'[2]S0-12'!$C$3:$Z$492,20,FALSE)</f>
        <v>3</v>
      </c>
      <c r="X106" s="15">
        <f>VLOOKUP(C106,'[2]S0-12'!$C$3:$Z$492,21,FALSE)</f>
        <v>10</v>
      </c>
      <c r="Y106" s="15">
        <f>VLOOKUP(C106,'[2]S0-12'!$C$3:$Z$492,22,FALSE)</f>
        <v>3.3333333333333335</v>
      </c>
      <c r="Z106" s="15" t="s">
        <v>21</v>
      </c>
    </row>
    <row r="107" spans="1:26" x14ac:dyDescent="0.25">
      <c r="A107" s="12" t="s">
        <v>114</v>
      </c>
      <c r="B107" s="12" t="s">
        <v>128</v>
      </c>
      <c r="C107" s="13">
        <v>351</v>
      </c>
      <c r="D107" s="14" t="str">
        <f>VLOOKUP(C107,'[1]SO-04'!$C$2:$E$394,3,FALSE)</f>
        <v>I-3</v>
      </c>
      <c r="F107" s="15">
        <v>14</v>
      </c>
      <c r="G107" s="16">
        <v>15</v>
      </c>
      <c r="H107" s="17">
        <f t="shared" si="1"/>
        <v>1.0714285714285714</v>
      </c>
      <c r="I107" s="15">
        <f>VLOOKUP(C107,'[2]S0-12'!$C$3:$Z$492,6,FALSE)</f>
        <v>1</v>
      </c>
      <c r="J107" s="15">
        <f>VLOOKUP(C107,'[2]S0-12'!$C$3:$Z$492,7,FALSE)</f>
        <v>2</v>
      </c>
      <c r="K107" s="15">
        <f>VLOOKUP(C107,'[2]S0-12'!$C$3:$Z$492,8,FALSE)</f>
        <v>4</v>
      </c>
      <c r="L107" s="15">
        <f>VLOOKUP(C107,'[2]S0-12'!$C$3:$Z$492,9,FALSE)</f>
        <v>16</v>
      </c>
      <c r="M107" s="15">
        <f>VLOOKUP(C107,'[2]S0-12'!$C$3:$Z$492,10,FALSE)</f>
        <v>4</v>
      </c>
      <c r="N107" s="15">
        <f>VLOOKUP(C107,'[2]S0-12'!$C$3:$Z$492,11,FALSE)</f>
        <v>4</v>
      </c>
      <c r="O107" s="15">
        <f>VLOOKUP(C107,'[2]S0-12'!$C$3:$Z$492,12,FALSE)</f>
        <v>14</v>
      </c>
      <c r="P107" s="15">
        <f>VLOOKUP(C107,'[2]S0-12'!$C$3:$Z$492,13,FALSE)</f>
        <v>3.5</v>
      </c>
      <c r="Q107" s="15">
        <f>VLOOKUP(C107,'[2]S0-12'!$C$3:$Z$492,14,FALSE)</f>
        <v>2</v>
      </c>
      <c r="R107" s="15">
        <f>VLOOKUP(C107,'[2]S0-12'!$C$3:$Z$492,15,FALSE)</f>
        <v>1</v>
      </c>
      <c r="S107" s="15">
        <f>VLOOKUP(C107,'[2]S0-12'!$C$3:$Z$492,16,FALSE)</f>
        <v>1</v>
      </c>
      <c r="T107" s="15">
        <f>VLOOKUP(C107,'[2]S0-12'!$C$3:$Z$492,17,FALSE)</f>
        <v>4</v>
      </c>
      <c r="U107" s="15">
        <f>VLOOKUP(C107,'[2]S0-12'!$C$3:$Z$492,18,FALSE)</f>
        <v>14</v>
      </c>
      <c r="V107" s="15">
        <f>VLOOKUP(C107,'[2]S0-12'!$C$3:$Z$492,19,FALSE)</f>
        <v>3.5</v>
      </c>
      <c r="W107" s="15">
        <f>VLOOKUP(C107,'[2]S0-12'!$C$3:$Z$492,20,FALSE)</f>
        <v>6</v>
      </c>
      <c r="X107" s="15">
        <f>VLOOKUP(C107,'[2]S0-12'!$C$3:$Z$492,21,FALSE)</f>
        <v>21</v>
      </c>
      <c r="Y107" s="15">
        <f>VLOOKUP(C107,'[2]S0-12'!$C$3:$Z$492,22,FALSE)</f>
        <v>3.5</v>
      </c>
      <c r="Z107" s="15" t="s">
        <v>21</v>
      </c>
    </row>
    <row r="108" spans="1:26" x14ac:dyDescent="0.25">
      <c r="A108" s="12" t="s">
        <v>114</v>
      </c>
      <c r="B108" s="12" t="s">
        <v>129</v>
      </c>
      <c r="C108" s="13">
        <v>352</v>
      </c>
      <c r="D108" s="14" t="str">
        <f>VLOOKUP(C108,'[1]SO-04'!$C$2:$E$394,3,FALSE)</f>
        <v>I-2</v>
      </c>
      <c r="F108" s="15">
        <v>16</v>
      </c>
      <c r="G108" s="16">
        <v>17</v>
      </c>
      <c r="H108" s="17">
        <f t="shared" si="1"/>
        <v>1.0625</v>
      </c>
      <c r="I108" s="15">
        <f>VLOOKUP(C108,'[2]S0-12'!$C$3:$Z$492,6,FALSE)</f>
        <v>1</v>
      </c>
      <c r="J108" s="15">
        <f>VLOOKUP(C108,'[2]S0-12'!$C$3:$Z$492,7,FALSE)</f>
        <v>2</v>
      </c>
      <c r="K108" s="15">
        <f>VLOOKUP(C108,'[2]S0-12'!$C$3:$Z$492,8,FALSE)</f>
        <v>4</v>
      </c>
      <c r="L108" s="15">
        <f>VLOOKUP(C108,'[2]S0-12'!$C$3:$Z$492,9,FALSE)</f>
        <v>14</v>
      </c>
      <c r="M108" s="15">
        <f>VLOOKUP(C108,'[2]S0-12'!$C$3:$Z$492,10,FALSE)</f>
        <v>3.5</v>
      </c>
      <c r="N108" s="15">
        <f>VLOOKUP(C108,'[2]S0-12'!$C$3:$Z$492,11,FALSE)</f>
        <v>4</v>
      </c>
      <c r="O108" s="15">
        <f>VLOOKUP(C108,'[2]S0-12'!$C$3:$Z$492,12,FALSE)</f>
        <v>14</v>
      </c>
      <c r="P108" s="15">
        <f>VLOOKUP(C108,'[2]S0-12'!$C$3:$Z$492,13,FALSE)</f>
        <v>3.5</v>
      </c>
      <c r="Q108" s="15">
        <f>VLOOKUP(C108,'[2]S0-12'!$C$3:$Z$492,14,FALSE)</f>
        <v>2</v>
      </c>
      <c r="R108" s="15">
        <f>VLOOKUP(C108,'[2]S0-12'!$C$3:$Z$492,15,FALSE)</f>
        <v>1</v>
      </c>
      <c r="S108" s="15">
        <f>VLOOKUP(C108,'[2]S0-12'!$C$3:$Z$492,16,FALSE)</f>
        <v>1</v>
      </c>
      <c r="T108" s="15">
        <f>VLOOKUP(C108,'[2]S0-12'!$C$3:$Z$492,17,FALSE)</f>
        <v>4</v>
      </c>
      <c r="U108" s="15">
        <f>VLOOKUP(C108,'[2]S0-12'!$C$3:$Z$492,18,FALSE)</f>
        <v>14</v>
      </c>
      <c r="V108" s="15">
        <f>VLOOKUP(C108,'[2]S0-12'!$C$3:$Z$492,19,FALSE)</f>
        <v>3.5</v>
      </c>
      <c r="W108" s="15">
        <f>VLOOKUP(C108,'[2]S0-12'!$C$3:$Z$492,20,FALSE)</f>
        <v>6</v>
      </c>
      <c r="X108" s="15">
        <f>VLOOKUP(C108,'[2]S0-12'!$C$3:$Z$492,21,FALSE)</f>
        <v>21</v>
      </c>
      <c r="Y108" s="15">
        <f>VLOOKUP(C108,'[2]S0-12'!$C$3:$Z$492,22,FALSE)</f>
        <v>3.5</v>
      </c>
      <c r="Z108" s="15" t="s">
        <v>21</v>
      </c>
    </row>
    <row r="109" spans="1:26" x14ac:dyDescent="0.25">
      <c r="A109" s="12" t="s">
        <v>114</v>
      </c>
      <c r="B109" s="12" t="s">
        <v>130</v>
      </c>
      <c r="C109" s="13">
        <v>353</v>
      </c>
      <c r="D109" s="14" t="str">
        <f>VLOOKUP(C109,'[1]SO-04'!$C$2:$E$394,3,FALSE)</f>
        <v>I-1</v>
      </c>
      <c r="F109" s="15">
        <v>5</v>
      </c>
      <c r="G109" s="16">
        <v>5</v>
      </c>
      <c r="H109" s="17">
        <f t="shared" si="1"/>
        <v>1</v>
      </c>
      <c r="I109" s="15">
        <f>VLOOKUP(C109,'[2]S0-12'!$C$3:$Z$492,6,FALSE)</f>
        <v>1</v>
      </c>
      <c r="J109" s="15">
        <f>VLOOKUP(C109,'[2]S0-12'!$C$3:$Z$492,7,FALSE)</f>
        <v>1</v>
      </c>
      <c r="K109" s="15">
        <f>VLOOKUP(C109,'[2]S0-12'!$C$3:$Z$492,8,FALSE)</f>
        <v>2</v>
      </c>
      <c r="L109" s="15">
        <f>VLOOKUP(C109,'[2]S0-12'!$C$3:$Z$492,9,FALSE)</f>
        <v>8</v>
      </c>
      <c r="M109" s="15">
        <f>VLOOKUP(C109,'[2]S0-12'!$C$3:$Z$492,10,FALSE)</f>
        <v>4</v>
      </c>
      <c r="N109" s="15">
        <f>VLOOKUP(C109,'[2]S0-12'!$C$3:$Z$492,11,FALSE)</f>
        <v>2</v>
      </c>
      <c r="O109" s="15">
        <f>VLOOKUP(C109,'[2]S0-12'!$C$3:$Z$492,12,FALSE)</f>
        <v>7</v>
      </c>
      <c r="P109" s="15">
        <f>VLOOKUP(C109,'[2]S0-12'!$C$3:$Z$492,13,FALSE)</f>
        <v>3.5</v>
      </c>
      <c r="Q109" s="15">
        <f>VLOOKUP(C109,'[2]S0-12'!$C$3:$Z$492,14,FALSE)</f>
        <v>1</v>
      </c>
      <c r="R109" s="15">
        <f>VLOOKUP(C109,'[2]S0-12'!$C$3:$Z$492,15,FALSE)</f>
        <v>1</v>
      </c>
      <c r="S109" s="15">
        <f>VLOOKUP(C109,'[2]S0-12'!$C$3:$Z$492,16,FALSE)</f>
        <v>1</v>
      </c>
      <c r="T109" s="15">
        <f>VLOOKUP(C109,'[2]S0-12'!$C$3:$Z$492,17,FALSE)</f>
        <v>2</v>
      </c>
      <c r="U109" s="15">
        <f>VLOOKUP(C109,'[2]S0-12'!$C$3:$Z$492,18,FALSE)</f>
        <v>7</v>
      </c>
      <c r="V109" s="15">
        <f>VLOOKUP(C109,'[2]S0-12'!$C$3:$Z$492,19,FALSE)</f>
        <v>3.5</v>
      </c>
      <c r="W109" s="15">
        <f>VLOOKUP(C109,'[2]S0-12'!$C$3:$Z$492,20,FALSE)</f>
        <v>3</v>
      </c>
      <c r="X109" s="15">
        <f>VLOOKUP(C109,'[2]S0-12'!$C$3:$Z$492,21,FALSE)</f>
        <v>10</v>
      </c>
      <c r="Y109" s="15">
        <f>VLOOKUP(C109,'[2]S0-12'!$C$3:$Z$492,22,FALSE)</f>
        <v>3.3333333333333335</v>
      </c>
      <c r="Z109" s="15" t="s">
        <v>21</v>
      </c>
    </row>
    <row r="110" spans="1:26" x14ac:dyDescent="0.25">
      <c r="A110" s="12" t="s">
        <v>114</v>
      </c>
      <c r="B110" s="12" t="s">
        <v>131</v>
      </c>
      <c r="C110" s="13">
        <v>6711</v>
      </c>
      <c r="D110" s="14" t="str">
        <f>VLOOKUP(C110,'[1]SO-04'!$C$2:$E$394,3,FALSE)</f>
        <v>I-2</v>
      </c>
      <c r="F110" s="15">
        <v>24</v>
      </c>
      <c r="G110" s="16">
        <v>23</v>
      </c>
      <c r="H110" s="17">
        <f t="shared" si="1"/>
        <v>0.95833333333333337</v>
      </c>
      <c r="I110" s="15">
        <f>VLOOKUP(C110,'[2]S0-12'!$C$3:$Z$492,6,FALSE)</f>
        <v>1</v>
      </c>
      <c r="J110" s="15">
        <f>VLOOKUP(C110,'[2]S0-12'!$C$3:$Z$492,7,FALSE)</f>
        <v>2</v>
      </c>
      <c r="K110" s="15">
        <f>VLOOKUP(C110,'[2]S0-12'!$C$3:$Z$492,8,FALSE)</f>
        <v>4</v>
      </c>
      <c r="L110" s="15">
        <f>VLOOKUP(C110,'[2]S0-12'!$C$3:$Z$492,9,FALSE)</f>
        <v>16</v>
      </c>
      <c r="M110" s="15">
        <f>VLOOKUP(C110,'[2]S0-12'!$C$3:$Z$492,10,FALSE)</f>
        <v>4</v>
      </c>
      <c r="N110" s="15">
        <f>VLOOKUP(C110,'[2]S0-12'!$C$3:$Z$492,11,FALSE)</f>
        <v>4</v>
      </c>
      <c r="O110" s="15">
        <f>VLOOKUP(C110,'[2]S0-12'!$C$3:$Z$492,12,FALSE)</f>
        <v>15</v>
      </c>
      <c r="P110" s="15">
        <f>VLOOKUP(C110,'[2]S0-12'!$C$3:$Z$492,13,FALSE)</f>
        <v>3.75</v>
      </c>
      <c r="Q110" s="15">
        <f>VLOOKUP(C110,'[2]S0-12'!$C$3:$Z$492,14,FALSE)</f>
        <v>2</v>
      </c>
      <c r="R110" s="15">
        <f>VLOOKUP(C110,'[2]S0-12'!$C$3:$Z$492,15,FALSE)</f>
        <v>1</v>
      </c>
      <c r="S110" s="15">
        <f>VLOOKUP(C110,'[2]S0-12'!$C$3:$Z$492,16,FALSE)</f>
        <v>1</v>
      </c>
      <c r="T110" s="15">
        <f>VLOOKUP(C110,'[2]S0-12'!$C$3:$Z$492,17,FALSE)</f>
        <v>4</v>
      </c>
      <c r="U110" s="15">
        <f>VLOOKUP(C110,'[2]S0-12'!$C$3:$Z$492,18,FALSE)</f>
        <v>15</v>
      </c>
      <c r="V110" s="15">
        <f>VLOOKUP(C110,'[2]S0-12'!$C$3:$Z$492,19,FALSE)</f>
        <v>3.75</v>
      </c>
      <c r="W110" s="15">
        <f>VLOOKUP(C110,'[2]S0-12'!$C$3:$Z$492,20,FALSE)</f>
        <v>6</v>
      </c>
      <c r="X110" s="15">
        <f>VLOOKUP(C110,'[2]S0-12'!$C$3:$Z$492,21,FALSE)</f>
        <v>22</v>
      </c>
      <c r="Y110" s="15">
        <f>VLOOKUP(C110,'[2]S0-12'!$C$3:$Z$492,22,FALSE)</f>
        <v>3.6666666666666665</v>
      </c>
      <c r="Z110" s="15" t="s">
        <v>21</v>
      </c>
    </row>
    <row r="111" spans="1:26" x14ac:dyDescent="0.25">
      <c r="A111" s="12" t="s">
        <v>114</v>
      </c>
      <c r="B111" s="12" t="s">
        <v>132</v>
      </c>
      <c r="C111" s="13">
        <v>6712</v>
      </c>
      <c r="D111" s="14" t="str">
        <f>VLOOKUP(C111,'[1]SO-04'!$C$2:$E$394,3,FALSE)</f>
        <v>I-1</v>
      </c>
      <c r="F111" s="15">
        <v>8</v>
      </c>
      <c r="G111" s="16">
        <v>8</v>
      </c>
      <c r="H111" s="17">
        <f t="shared" si="1"/>
        <v>1</v>
      </c>
      <c r="I111" s="15">
        <f>VLOOKUP(C111,'[2]S0-12'!$C$3:$Z$492,6,FALSE)</f>
        <v>1</v>
      </c>
      <c r="J111" s="15">
        <f>VLOOKUP(C111,'[2]S0-12'!$C$3:$Z$492,7,FALSE)</f>
        <v>1</v>
      </c>
      <c r="K111" s="15">
        <f>VLOOKUP(C111,'[2]S0-12'!$C$3:$Z$492,8,FALSE)</f>
        <v>2</v>
      </c>
      <c r="L111" s="15">
        <f>VLOOKUP(C111,'[2]S0-12'!$C$3:$Z$492,9,FALSE)</f>
        <v>8</v>
      </c>
      <c r="M111" s="15">
        <f>VLOOKUP(C111,'[2]S0-12'!$C$3:$Z$492,10,FALSE)</f>
        <v>4</v>
      </c>
      <c r="N111" s="15">
        <f>VLOOKUP(C111,'[2]S0-12'!$C$3:$Z$492,11,FALSE)</f>
        <v>2</v>
      </c>
      <c r="O111" s="15">
        <f>VLOOKUP(C111,'[2]S0-12'!$C$3:$Z$492,12,FALSE)</f>
        <v>8</v>
      </c>
      <c r="P111" s="15">
        <f>VLOOKUP(C111,'[2]S0-12'!$C$3:$Z$492,13,FALSE)</f>
        <v>4</v>
      </c>
      <c r="Q111" s="15">
        <f>VLOOKUP(C111,'[2]S0-12'!$C$3:$Z$492,14,FALSE)</f>
        <v>1</v>
      </c>
      <c r="R111" s="15">
        <f>VLOOKUP(C111,'[2]S0-12'!$C$3:$Z$492,15,FALSE)</f>
        <v>2</v>
      </c>
      <c r="S111" s="15">
        <f>VLOOKUP(C111,'[2]S0-12'!$C$3:$Z$492,16,FALSE)</f>
        <v>2</v>
      </c>
      <c r="T111" s="15">
        <f>VLOOKUP(C111,'[2]S0-12'!$C$3:$Z$492,17,FALSE)</f>
        <v>2</v>
      </c>
      <c r="U111" s="15">
        <f>VLOOKUP(C111,'[2]S0-12'!$C$3:$Z$492,18,FALSE)</f>
        <v>8</v>
      </c>
      <c r="V111" s="15">
        <f>VLOOKUP(C111,'[2]S0-12'!$C$3:$Z$492,19,FALSE)</f>
        <v>4</v>
      </c>
      <c r="W111" s="15">
        <f>VLOOKUP(C111,'[2]S0-12'!$C$3:$Z$492,20,FALSE)</f>
        <v>3</v>
      </c>
      <c r="X111" s="15">
        <f>VLOOKUP(C111,'[2]S0-12'!$C$3:$Z$492,21,FALSE)</f>
        <v>11</v>
      </c>
      <c r="Y111" s="15">
        <f>VLOOKUP(C111,'[2]S0-12'!$C$3:$Z$492,22,FALSE)</f>
        <v>3.6666666666666665</v>
      </c>
      <c r="Z111" s="15" t="s">
        <v>21</v>
      </c>
    </row>
    <row r="112" spans="1:26" x14ac:dyDescent="0.25">
      <c r="A112" s="12" t="s">
        <v>114</v>
      </c>
      <c r="B112" s="12" t="s">
        <v>133</v>
      </c>
      <c r="C112" s="13">
        <v>6716</v>
      </c>
      <c r="D112" s="14" t="str">
        <f>VLOOKUP(C112,'[1]SO-04'!$C$2:$E$394,3,FALSE)</f>
        <v>I-3</v>
      </c>
      <c r="F112" s="15">
        <v>253</v>
      </c>
      <c r="G112" s="16">
        <v>280</v>
      </c>
      <c r="H112" s="17">
        <f t="shared" si="1"/>
        <v>1.1067193675889329</v>
      </c>
      <c r="I112" s="15">
        <f>VLOOKUP(C112,'[2]S0-12'!$C$3:$Z$492,6,FALSE)</f>
        <v>1</v>
      </c>
      <c r="J112" s="15">
        <f>VLOOKUP(C112,'[2]S0-12'!$C$3:$Z$492,7,FALSE)</f>
        <v>23</v>
      </c>
      <c r="K112" s="15">
        <f>VLOOKUP(C112,'[2]S0-12'!$C$3:$Z$492,8,FALSE)</f>
        <v>46</v>
      </c>
      <c r="L112" s="15">
        <f>VLOOKUP(C112,'[2]S0-12'!$C$3:$Z$492,9,FALSE)</f>
        <v>189</v>
      </c>
      <c r="M112" s="15">
        <f>VLOOKUP(C112,'[2]S0-12'!$C$3:$Z$492,10,FALSE)</f>
        <v>4.1086956521739131</v>
      </c>
      <c r="N112" s="15">
        <f>VLOOKUP(C112,'[2]S0-12'!$C$3:$Z$492,11,FALSE)</f>
        <v>46</v>
      </c>
      <c r="O112" s="15">
        <f>VLOOKUP(C112,'[2]S0-12'!$C$3:$Z$492,12,FALSE)</f>
        <v>154</v>
      </c>
      <c r="P112" s="15">
        <f>VLOOKUP(C112,'[2]S0-12'!$C$3:$Z$492,13,FALSE)</f>
        <v>3.347826086956522</v>
      </c>
      <c r="Q112" s="15">
        <f>VLOOKUP(C112,'[2]S0-12'!$C$3:$Z$492,14,FALSE)</f>
        <v>23</v>
      </c>
      <c r="R112" s="15">
        <f>VLOOKUP(C112,'[2]S0-12'!$C$3:$Z$492,15,FALSE)</f>
        <v>7</v>
      </c>
      <c r="S112" s="15">
        <f>VLOOKUP(C112,'[2]S0-12'!$C$3:$Z$492,16,FALSE)</f>
        <v>1</v>
      </c>
      <c r="T112" s="15">
        <f>VLOOKUP(C112,'[2]S0-12'!$C$3:$Z$492,17,FALSE)</f>
        <v>46</v>
      </c>
      <c r="U112" s="15">
        <f>VLOOKUP(C112,'[2]S0-12'!$C$3:$Z$492,18,FALSE)</f>
        <v>154</v>
      </c>
      <c r="V112" s="15">
        <f>VLOOKUP(C112,'[2]S0-12'!$C$3:$Z$492,19,FALSE)</f>
        <v>3.347826086956522</v>
      </c>
      <c r="W112" s="15">
        <f>VLOOKUP(C112,'[2]S0-12'!$C$3:$Z$492,20,FALSE)</f>
        <v>69</v>
      </c>
      <c r="X112" s="15">
        <f>VLOOKUP(C112,'[2]S0-12'!$C$3:$Z$492,21,FALSE)</f>
        <v>207</v>
      </c>
      <c r="Y112" s="15">
        <f>VLOOKUP(C112,'[2]S0-12'!$C$3:$Z$492,22,FALSE)</f>
        <v>3</v>
      </c>
      <c r="Z112" s="15" t="s">
        <v>21</v>
      </c>
    </row>
    <row r="113" spans="1:26" x14ac:dyDescent="0.25">
      <c r="A113" s="12" t="s">
        <v>114</v>
      </c>
      <c r="B113" s="12" t="s">
        <v>134</v>
      </c>
      <c r="C113" s="13">
        <v>7361</v>
      </c>
      <c r="D113" s="14" t="str">
        <f>VLOOKUP(C113,'[1]SO-04'!$C$2:$E$394,3,FALSE)</f>
        <v>I-2</v>
      </c>
      <c r="F113" s="15">
        <v>14</v>
      </c>
      <c r="G113" s="16">
        <v>13</v>
      </c>
      <c r="H113" s="17">
        <f t="shared" si="1"/>
        <v>0.9285714285714286</v>
      </c>
      <c r="I113" s="15">
        <f>VLOOKUP(C113,'[2]S0-12'!$C$3:$Z$492,6,FALSE)</f>
        <v>1</v>
      </c>
      <c r="J113" s="15">
        <f>VLOOKUP(C113,'[2]S0-12'!$C$3:$Z$492,7,FALSE)</f>
        <v>2</v>
      </c>
      <c r="K113" s="15">
        <f>VLOOKUP(C113,'[2]S0-12'!$C$3:$Z$492,8,FALSE)</f>
        <v>4</v>
      </c>
      <c r="L113" s="15">
        <f>VLOOKUP(C113,'[2]S0-12'!$C$3:$Z$492,9,FALSE)</f>
        <v>13</v>
      </c>
      <c r="M113" s="15">
        <f>VLOOKUP(C113,'[2]S0-12'!$C$3:$Z$492,10,FALSE)</f>
        <v>3.25</v>
      </c>
      <c r="N113" s="15">
        <f>VLOOKUP(C113,'[2]S0-12'!$C$3:$Z$492,11,FALSE)</f>
        <v>4</v>
      </c>
      <c r="O113" s="15">
        <f>VLOOKUP(C113,'[2]S0-12'!$C$3:$Z$492,12,FALSE)</f>
        <v>13</v>
      </c>
      <c r="P113" s="15">
        <f>VLOOKUP(C113,'[2]S0-12'!$C$3:$Z$492,13,FALSE)</f>
        <v>3.25</v>
      </c>
      <c r="Q113" s="15">
        <f>VLOOKUP(C113,'[2]S0-12'!$C$3:$Z$492,14,FALSE)</f>
        <v>2</v>
      </c>
      <c r="R113" s="15">
        <f>VLOOKUP(C113,'[2]S0-12'!$C$3:$Z$492,15,FALSE)</f>
        <v>2</v>
      </c>
      <c r="S113" s="15">
        <f>VLOOKUP(C113,'[2]S0-12'!$C$3:$Z$492,16,FALSE)</f>
        <v>1</v>
      </c>
      <c r="T113" s="15">
        <f>VLOOKUP(C113,'[2]S0-12'!$C$3:$Z$492,17,FALSE)</f>
        <v>4</v>
      </c>
      <c r="U113" s="15">
        <f>VLOOKUP(C113,'[2]S0-12'!$C$3:$Z$492,18,FALSE)</f>
        <v>13</v>
      </c>
      <c r="V113" s="15">
        <f>VLOOKUP(C113,'[2]S0-12'!$C$3:$Z$492,19,FALSE)</f>
        <v>3.25</v>
      </c>
      <c r="W113" s="15">
        <f>VLOOKUP(C113,'[2]S0-12'!$C$3:$Z$492,20,FALSE)</f>
        <v>6</v>
      </c>
      <c r="X113" s="15">
        <f>VLOOKUP(C113,'[2]S0-12'!$C$3:$Z$492,21,FALSE)</f>
        <v>23</v>
      </c>
      <c r="Y113" s="15">
        <f>VLOOKUP(C113,'[2]S0-12'!$C$3:$Z$492,22,FALSE)</f>
        <v>3.8333333333333335</v>
      </c>
      <c r="Z113" s="15" t="s">
        <v>21</v>
      </c>
    </row>
    <row r="114" spans="1:26" x14ac:dyDescent="0.25">
      <c r="A114" s="12" t="s">
        <v>114</v>
      </c>
      <c r="B114" s="12" t="s">
        <v>135</v>
      </c>
      <c r="C114" s="13">
        <v>7371</v>
      </c>
      <c r="D114" s="14" t="str">
        <f>VLOOKUP(C114,'[1]SO-04'!$C$2:$E$394,3,FALSE)</f>
        <v>I-2</v>
      </c>
      <c r="F114" s="15">
        <v>25</v>
      </c>
      <c r="G114" s="16">
        <v>24</v>
      </c>
      <c r="H114" s="17">
        <f t="shared" si="1"/>
        <v>0.96</v>
      </c>
      <c r="I114" s="15">
        <f>VLOOKUP(C114,'[2]S0-12'!$C$3:$Z$492,6,FALSE)</f>
        <v>1</v>
      </c>
      <c r="J114" s="15">
        <f>VLOOKUP(C114,'[2]S0-12'!$C$3:$Z$492,7,FALSE)</f>
        <v>3</v>
      </c>
      <c r="K114" s="15">
        <f>VLOOKUP(C114,'[2]S0-12'!$C$3:$Z$492,8,FALSE)</f>
        <v>6</v>
      </c>
      <c r="L114" s="15">
        <f>VLOOKUP(C114,'[2]S0-12'!$C$3:$Z$492,9,FALSE)</f>
        <v>18</v>
      </c>
      <c r="M114" s="15">
        <f>VLOOKUP(C114,'[2]S0-12'!$C$3:$Z$492,10,FALSE)</f>
        <v>3</v>
      </c>
      <c r="N114" s="15">
        <f>VLOOKUP(C114,'[2]S0-12'!$C$3:$Z$492,11,FALSE)</f>
        <v>6</v>
      </c>
      <c r="O114" s="15">
        <f>VLOOKUP(C114,'[2]S0-12'!$C$3:$Z$492,12,FALSE)</f>
        <v>18</v>
      </c>
      <c r="P114" s="15">
        <f>VLOOKUP(C114,'[2]S0-12'!$C$3:$Z$492,13,FALSE)</f>
        <v>3</v>
      </c>
      <c r="Q114" s="15">
        <f>VLOOKUP(C114,'[2]S0-12'!$C$3:$Z$492,14,FALSE)</f>
        <v>3</v>
      </c>
      <c r="R114" s="15">
        <f>VLOOKUP(C114,'[2]S0-12'!$C$3:$Z$492,15,FALSE)</f>
        <v>2</v>
      </c>
      <c r="S114" s="15">
        <f>VLOOKUP(C114,'[2]S0-12'!$C$3:$Z$492,16,FALSE)</f>
        <v>1</v>
      </c>
      <c r="T114" s="15">
        <f>VLOOKUP(C114,'[2]S0-12'!$C$3:$Z$492,17,FALSE)</f>
        <v>6</v>
      </c>
      <c r="U114" s="15">
        <f>VLOOKUP(C114,'[2]S0-12'!$C$3:$Z$492,18,FALSE)</f>
        <v>18</v>
      </c>
      <c r="V114" s="15">
        <f>VLOOKUP(C114,'[2]S0-12'!$C$3:$Z$492,19,FALSE)</f>
        <v>3</v>
      </c>
      <c r="W114" s="15">
        <f>VLOOKUP(C114,'[2]S0-12'!$C$3:$Z$492,20,FALSE)</f>
        <v>9</v>
      </c>
      <c r="X114" s="15">
        <f>VLOOKUP(C114,'[2]S0-12'!$C$3:$Z$492,21,FALSE)</f>
        <v>31</v>
      </c>
      <c r="Y114" s="15">
        <f>VLOOKUP(C114,'[2]S0-12'!$C$3:$Z$492,22,FALSE)</f>
        <v>3.4444444444444446</v>
      </c>
      <c r="Z114" s="15" t="s">
        <v>21</v>
      </c>
    </row>
    <row r="115" spans="1:26" x14ac:dyDescent="0.25">
      <c r="A115" s="12" t="s">
        <v>114</v>
      </c>
      <c r="B115" s="12" t="s">
        <v>136</v>
      </c>
      <c r="C115" s="13">
        <v>14383</v>
      </c>
      <c r="D115" s="14" t="str">
        <f>VLOOKUP(C115,'[1]SO-04'!$C$2:$E$394,3,FALSE)</f>
        <v>I-2</v>
      </c>
      <c r="F115" s="15">
        <v>12</v>
      </c>
      <c r="G115" s="16">
        <v>13</v>
      </c>
      <c r="H115" s="17">
        <f t="shared" si="1"/>
        <v>1.0833333333333333</v>
      </c>
      <c r="I115" s="15">
        <f>VLOOKUP(C115,'[2]S0-12'!$C$3:$Z$492,6,FALSE)</f>
        <v>1</v>
      </c>
      <c r="J115" s="15">
        <f>VLOOKUP(C115,'[2]S0-12'!$C$3:$Z$492,7,FALSE)</f>
        <v>1</v>
      </c>
      <c r="K115" s="15">
        <f>VLOOKUP(C115,'[2]S0-12'!$C$3:$Z$492,8,FALSE)</f>
        <v>2</v>
      </c>
      <c r="L115" s="15">
        <f>VLOOKUP(C115,'[2]S0-12'!$C$3:$Z$492,9,FALSE)</f>
        <v>11</v>
      </c>
      <c r="M115" s="15">
        <f>VLOOKUP(C115,'[2]S0-12'!$C$3:$Z$492,10,FALSE)</f>
        <v>5.5</v>
      </c>
      <c r="N115" s="15">
        <f>VLOOKUP(C115,'[2]S0-12'!$C$3:$Z$492,11,FALSE)</f>
        <v>2</v>
      </c>
      <c r="O115" s="15">
        <f>VLOOKUP(C115,'[2]S0-12'!$C$3:$Z$492,12,FALSE)</f>
        <v>8</v>
      </c>
      <c r="P115" s="15">
        <f>VLOOKUP(C115,'[2]S0-12'!$C$3:$Z$492,13,FALSE)</f>
        <v>4</v>
      </c>
      <c r="Q115" s="15">
        <f>VLOOKUP(C115,'[2]S0-12'!$C$3:$Z$492,14,FALSE)</f>
        <v>1</v>
      </c>
      <c r="R115" s="15">
        <f>VLOOKUP(C115,'[2]S0-12'!$C$3:$Z$492,15,FALSE)</f>
        <v>0</v>
      </c>
      <c r="S115" s="15">
        <f>VLOOKUP(C115,'[2]S0-12'!$C$3:$Z$492,16,FALSE)</f>
        <v>0</v>
      </c>
      <c r="T115" s="15">
        <f>VLOOKUP(C115,'[2]S0-12'!$C$3:$Z$492,17,FALSE)</f>
        <v>2</v>
      </c>
      <c r="U115" s="15">
        <f>VLOOKUP(C115,'[2]S0-12'!$C$3:$Z$492,18,FALSE)</f>
        <v>8</v>
      </c>
      <c r="V115" s="15">
        <f>VLOOKUP(C115,'[2]S0-12'!$C$3:$Z$492,19,FALSE)</f>
        <v>4</v>
      </c>
      <c r="W115" s="15">
        <f>VLOOKUP(C115,'[2]S0-12'!$C$3:$Z$492,20,FALSE)</f>
        <v>3</v>
      </c>
      <c r="X115" s="15">
        <f>VLOOKUP(C115,'[2]S0-12'!$C$3:$Z$492,21,FALSE)</f>
        <v>12</v>
      </c>
      <c r="Y115" s="15">
        <f>VLOOKUP(C115,'[2]S0-12'!$C$3:$Z$492,22,FALSE)</f>
        <v>4</v>
      </c>
      <c r="Z115" s="15" t="str">
        <f>VLOOKUP(C115,'[2]S0-12'!$C$3:$Z$492,23,FALSE)</f>
        <v>NO</v>
      </c>
    </row>
    <row r="116" spans="1:26" x14ac:dyDescent="0.25">
      <c r="A116" s="12" t="s">
        <v>137</v>
      </c>
      <c r="B116" s="12" t="s">
        <v>138</v>
      </c>
      <c r="C116" s="13">
        <v>440</v>
      </c>
      <c r="D116" s="14" t="str">
        <f>VLOOKUP(C116,'[1]SO-04'!$C$2:$E$394,3,FALSE)</f>
        <v>I-2</v>
      </c>
      <c r="F116" s="15">
        <v>17</v>
      </c>
      <c r="G116" s="16">
        <v>17</v>
      </c>
      <c r="H116" s="17">
        <f t="shared" si="1"/>
        <v>1</v>
      </c>
      <c r="I116" s="15">
        <f>VLOOKUP(C116,'[2]S0-12'!$C$3:$Z$492,6,FALSE)</f>
        <v>1</v>
      </c>
      <c r="J116" s="15">
        <f>VLOOKUP(C116,'[2]S0-12'!$C$3:$Z$492,7,FALSE)</f>
        <v>2</v>
      </c>
      <c r="K116" s="15">
        <f>VLOOKUP(C116,'[2]S0-12'!$C$3:$Z$492,8,FALSE)</f>
        <v>4</v>
      </c>
      <c r="L116" s="15">
        <f>VLOOKUP(C116,'[2]S0-12'!$C$3:$Z$492,9,FALSE)</f>
        <v>6</v>
      </c>
      <c r="M116" s="15">
        <f>VLOOKUP(C116,'[2]S0-12'!$C$3:$Z$492,10,FALSE)</f>
        <v>1.5</v>
      </c>
      <c r="N116" s="15">
        <f>VLOOKUP(C116,'[2]S0-12'!$C$3:$Z$492,11,FALSE)</f>
        <v>4</v>
      </c>
      <c r="O116" s="15">
        <f>VLOOKUP(C116,'[2]S0-12'!$C$3:$Z$492,12,FALSE)</f>
        <v>8</v>
      </c>
      <c r="P116" s="15">
        <f>VLOOKUP(C116,'[2]S0-12'!$C$3:$Z$492,13,FALSE)</f>
        <v>2</v>
      </c>
      <c r="Q116" s="15">
        <f>VLOOKUP(C116,'[2]S0-12'!$C$3:$Z$492,14,FALSE)</f>
        <v>2</v>
      </c>
      <c r="R116" s="15">
        <f>VLOOKUP(C116,'[2]S0-12'!$C$3:$Z$492,15,FALSE)</f>
        <v>1</v>
      </c>
      <c r="S116" s="15">
        <f>VLOOKUP(C116,'[2]S0-12'!$C$3:$Z$492,16,FALSE)</f>
        <v>1</v>
      </c>
      <c r="T116" s="15">
        <f>VLOOKUP(C116,'[2]S0-12'!$C$3:$Z$492,17,FALSE)</f>
        <v>4</v>
      </c>
      <c r="U116" s="15">
        <f>VLOOKUP(C116,'[2]S0-12'!$C$3:$Z$492,18,FALSE)</f>
        <v>8</v>
      </c>
      <c r="V116" s="15">
        <f>VLOOKUP(C116,'[2]S0-12'!$C$3:$Z$492,19,FALSE)</f>
        <v>2</v>
      </c>
      <c r="W116" s="15">
        <f>VLOOKUP(C116,'[2]S0-12'!$C$3:$Z$492,20,FALSE)</f>
        <v>6</v>
      </c>
      <c r="X116" s="15">
        <f>VLOOKUP(C116,'[2]S0-12'!$C$3:$Z$492,21,FALSE)</f>
        <v>10</v>
      </c>
      <c r="Y116" s="15">
        <f>VLOOKUP(C116,'[2]S0-12'!$C$3:$Z$492,22,FALSE)</f>
        <v>1.6666666666666667</v>
      </c>
      <c r="Z116" s="15" t="s">
        <v>21</v>
      </c>
    </row>
    <row r="117" spans="1:26" x14ac:dyDescent="0.25">
      <c r="A117" s="12" t="s">
        <v>137</v>
      </c>
      <c r="B117" s="12" t="s">
        <v>139</v>
      </c>
      <c r="C117" s="13">
        <v>443</v>
      </c>
      <c r="D117" s="14" t="str">
        <f>VLOOKUP(C117,'[1]SO-04'!$C$2:$E$394,3,FALSE)</f>
        <v>I-3</v>
      </c>
      <c r="F117" s="15">
        <v>168</v>
      </c>
      <c r="G117" s="16">
        <v>173</v>
      </c>
      <c r="H117" s="17">
        <f t="shared" si="1"/>
        <v>1.0297619047619047</v>
      </c>
      <c r="I117" s="15">
        <f>VLOOKUP(C117,'[2]S0-12'!$C$3:$Z$492,6,FALSE)</f>
        <v>1</v>
      </c>
      <c r="J117" s="15">
        <f>VLOOKUP(C117,'[2]S0-12'!$C$3:$Z$492,7,FALSE)</f>
        <v>15</v>
      </c>
      <c r="K117" s="15">
        <f>VLOOKUP(C117,'[2]S0-12'!$C$3:$Z$492,8,FALSE)</f>
        <v>30</v>
      </c>
      <c r="L117" s="15">
        <f>VLOOKUP(C117,'[2]S0-12'!$C$3:$Z$492,9,FALSE)</f>
        <v>141</v>
      </c>
      <c r="M117" s="15">
        <f>VLOOKUP(C117,'[2]S0-12'!$C$3:$Z$492,10,FALSE)</f>
        <v>4.7</v>
      </c>
      <c r="N117" s="15">
        <f>VLOOKUP(C117,'[2]S0-12'!$C$3:$Z$492,11,FALSE)</f>
        <v>30</v>
      </c>
      <c r="O117" s="15">
        <f>VLOOKUP(C117,'[2]S0-12'!$C$3:$Z$492,12,FALSE)</f>
        <v>56</v>
      </c>
      <c r="P117" s="15">
        <f>VLOOKUP(C117,'[2]S0-12'!$C$3:$Z$492,13,FALSE)</f>
        <v>1.8666666666666667</v>
      </c>
      <c r="Q117" s="15">
        <f>VLOOKUP(C117,'[2]S0-12'!$C$3:$Z$492,14,FALSE)</f>
        <v>15</v>
      </c>
      <c r="R117" s="15">
        <f>VLOOKUP(C117,'[2]S0-12'!$C$3:$Z$492,15,FALSE)</f>
        <v>10</v>
      </c>
      <c r="S117" s="15">
        <f>VLOOKUP(C117,'[2]S0-12'!$C$3:$Z$492,16,FALSE)</f>
        <v>0.66666666666666663</v>
      </c>
      <c r="T117" s="15">
        <f>VLOOKUP(C117,'[2]S0-12'!$C$3:$Z$492,17,FALSE)</f>
        <v>30</v>
      </c>
      <c r="U117" s="15">
        <f>VLOOKUP(C117,'[2]S0-12'!$C$3:$Z$492,18,FALSE)</f>
        <v>56</v>
      </c>
      <c r="V117" s="15">
        <f>VLOOKUP(C117,'[2]S0-12'!$C$3:$Z$492,19,FALSE)</f>
        <v>1.8666666666666667</v>
      </c>
      <c r="W117" s="15">
        <f>VLOOKUP(C117,'[2]S0-12'!$C$3:$Z$492,20,FALSE)</f>
        <v>45</v>
      </c>
      <c r="X117" s="15">
        <f>VLOOKUP(C117,'[2]S0-12'!$C$3:$Z$492,21,FALSE)</f>
        <v>196</v>
      </c>
      <c r="Y117" s="15">
        <f>VLOOKUP(C117,'[2]S0-12'!$C$3:$Z$492,22,FALSE)</f>
        <v>4.3555555555555552</v>
      </c>
      <c r="Z117" s="15" t="str">
        <f>VLOOKUP(C117,'[2]S0-12'!$C$3:$Z$492,23,FALSE)</f>
        <v>NO</v>
      </c>
    </row>
    <row r="118" spans="1:26" x14ac:dyDescent="0.25">
      <c r="A118" s="12" t="s">
        <v>137</v>
      </c>
      <c r="B118" s="12" t="s">
        <v>140</v>
      </c>
      <c r="C118" s="13">
        <v>444</v>
      </c>
      <c r="D118" s="14" t="str">
        <f>VLOOKUP(C118,'[1]SO-04'!$C$2:$E$394,3,FALSE)</f>
        <v>I-1</v>
      </c>
      <c r="F118" s="15">
        <v>27</v>
      </c>
      <c r="G118" s="16">
        <v>26</v>
      </c>
      <c r="H118" s="17">
        <f t="shared" si="1"/>
        <v>0.96296296296296291</v>
      </c>
      <c r="I118" s="15">
        <f>VLOOKUP(C118,'[2]S0-12'!$C$3:$Z$492,6,FALSE)</f>
        <v>1</v>
      </c>
      <c r="J118" s="15">
        <f>VLOOKUP(C118,'[2]S0-12'!$C$3:$Z$492,7,FALSE)</f>
        <v>3</v>
      </c>
      <c r="K118" s="15">
        <f>VLOOKUP(C118,'[2]S0-12'!$C$3:$Z$492,8,FALSE)</f>
        <v>6</v>
      </c>
      <c r="L118" s="15">
        <f>VLOOKUP(C118,'[2]S0-12'!$C$3:$Z$492,9,FALSE)</f>
        <v>21</v>
      </c>
      <c r="M118" s="15">
        <f>VLOOKUP(C118,'[2]S0-12'!$C$3:$Z$492,10,FALSE)</f>
        <v>3.5</v>
      </c>
      <c r="N118" s="15">
        <f>VLOOKUP(C118,'[2]S0-12'!$C$3:$Z$492,11,FALSE)</f>
        <v>6</v>
      </c>
      <c r="O118" s="15">
        <f>VLOOKUP(C118,'[2]S0-12'!$C$3:$Z$492,12,FALSE)</f>
        <v>15</v>
      </c>
      <c r="P118" s="15">
        <f>VLOOKUP(C118,'[2]S0-12'!$C$3:$Z$492,13,FALSE)</f>
        <v>2.5</v>
      </c>
      <c r="Q118" s="15">
        <f>VLOOKUP(C118,'[2]S0-12'!$C$3:$Z$492,14,FALSE)</f>
        <v>3</v>
      </c>
      <c r="R118" s="15">
        <f>VLOOKUP(C118,'[2]S0-12'!$C$3:$Z$492,15,FALSE)</f>
        <v>2</v>
      </c>
      <c r="S118" s="15">
        <f>VLOOKUP(C118,'[2]S0-12'!$C$3:$Z$492,16,FALSE)</f>
        <v>1</v>
      </c>
      <c r="T118" s="15">
        <f>VLOOKUP(C118,'[2]S0-12'!$C$3:$Z$492,17,FALSE)</f>
        <v>6</v>
      </c>
      <c r="U118" s="15">
        <f>VLOOKUP(C118,'[2]S0-12'!$C$3:$Z$492,18,FALSE)</f>
        <v>15</v>
      </c>
      <c r="V118" s="15">
        <f>VLOOKUP(C118,'[2]S0-12'!$C$3:$Z$492,19,FALSE)</f>
        <v>2.5</v>
      </c>
      <c r="W118" s="15">
        <f>VLOOKUP(C118,'[2]S0-12'!$C$3:$Z$492,20,FALSE)</f>
        <v>9</v>
      </c>
      <c r="X118" s="15">
        <f>VLOOKUP(C118,'[2]S0-12'!$C$3:$Z$492,21,FALSE)</f>
        <v>15</v>
      </c>
      <c r="Y118" s="15">
        <f>VLOOKUP(C118,'[2]S0-12'!$C$3:$Z$492,22,FALSE)</f>
        <v>1.6666666666666667</v>
      </c>
      <c r="Z118" s="15" t="s">
        <v>21</v>
      </c>
    </row>
    <row r="119" spans="1:26" x14ac:dyDescent="0.25">
      <c r="A119" s="12" t="s">
        <v>137</v>
      </c>
      <c r="B119" s="12" t="s">
        <v>141</v>
      </c>
      <c r="C119" s="13">
        <v>445</v>
      </c>
      <c r="D119" s="14" t="str">
        <f>VLOOKUP(C119,'[1]SO-04'!$C$2:$E$394,3,FALSE)</f>
        <v>I-3</v>
      </c>
      <c r="F119" s="15">
        <v>28</v>
      </c>
      <c r="G119" s="16">
        <v>25</v>
      </c>
      <c r="H119" s="17">
        <f t="shared" si="1"/>
        <v>0.8928571428571429</v>
      </c>
      <c r="I119" s="15">
        <f>VLOOKUP(C119,'[2]S0-12'!$C$3:$Z$492,6,FALSE)</f>
        <v>1</v>
      </c>
      <c r="J119" s="15">
        <f>VLOOKUP(C119,'[2]S0-12'!$C$3:$Z$492,7,FALSE)</f>
        <v>3</v>
      </c>
      <c r="K119" s="15">
        <f>VLOOKUP(C119,'[2]S0-12'!$C$3:$Z$492,8,FALSE)</f>
        <v>6</v>
      </c>
      <c r="L119" s="15">
        <f>VLOOKUP(C119,'[2]S0-12'!$C$3:$Z$492,9,FALSE)</f>
        <v>25</v>
      </c>
      <c r="M119" s="15">
        <f>VLOOKUP(C119,'[2]S0-12'!$C$3:$Z$492,10,FALSE)</f>
        <v>4.166666666666667</v>
      </c>
      <c r="N119" s="15">
        <f>VLOOKUP(C119,'[2]S0-12'!$C$3:$Z$492,11,FALSE)</f>
        <v>6</v>
      </c>
      <c r="O119" s="15">
        <f>VLOOKUP(C119,'[2]S0-12'!$C$3:$Z$492,12,FALSE)</f>
        <v>24</v>
      </c>
      <c r="P119" s="15">
        <f>VLOOKUP(C119,'[2]S0-12'!$C$3:$Z$492,13,FALSE)</f>
        <v>4</v>
      </c>
      <c r="Q119" s="15">
        <f>VLOOKUP(C119,'[2]S0-12'!$C$3:$Z$492,14,FALSE)</f>
        <v>3</v>
      </c>
      <c r="R119" s="15">
        <f>VLOOKUP(C119,'[2]S0-12'!$C$3:$Z$492,15,FALSE)</f>
        <v>4</v>
      </c>
      <c r="S119" s="15">
        <f>VLOOKUP(C119,'[2]S0-12'!$C$3:$Z$492,16,FALSE)</f>
        <v>1.3333333333333333</v>
      </c>
      <c r="T119" s="15">
        <f>VLOOKUP(C119,'[2]S0-12'!$C$3:$Z$492,17,FALSE)</f>
        <v>6</v>
      </c>
      <c r="U119" s="15">
        <f>VLOOKUP(C119,'[2]S0-12'!$C$3:$Z$492,18,FALSE)</f>
        <v>24</v>
      </c>
      <c r="V119" s="15">
        <f>VLOOKUP(C119,'[2]S0-12'!$C$3:$Z$492,19,FALSE)</f>
        <v>4</v>
      </c>
      <c r="W119" s="15">
        <f>VLOOKUP(C119,'[2]S0-12'!$C$3:$Z$492,20,FALSE)</f>
        <v>9</v>
      </c>
      <c r="X119" s="15">
        <f>VLOOKUP(C119,'[2]S0-12'!$C$3:$Z$492,21,FALSE)</f>
        <v>30</v>
      </c>
      <c r="Y119" s="15">
        <f>VLOOKUP(C119,'[2]S0-12'!$C$3:$Z$492,22,FALSE)</f>
        <v>3.3333333333333335</v>
      </c>
      <c r="Z119" s="15" t="s">
        <v>21</v>
      </c>
    </row>
    <row r="120" spans="1:26" x14ac:dyDescent="0.25">
      <c r="A120" s="12" t="s">
        <v>137</v>
      </c>
      <c r="B120" s="12" t="s">
        <v>142</v>
      </c>
      <c r="C120" s="13">
        <v>446</v>
      </c>
      <c r="D120" s="14" t="str">
        <f>VLOOKUP(C120,'[1]SO-04'!$C$2:$E$394,3,FALSE)</f>
        <v>I-2</v>
      </c>
      <c r="F120" s="15">
        <v>71</v>
      </c>
      <c r="G120" s="16">
        <v>70</v>
      </c>
      <c r="H120" s="17">
        <f t="shared" si="1"/>
        <v>0.9859154929577465</v>
      </c>
      <c r="I120" s="15">
        <f>VLOOKUP(C120,'[2]S0-12'!$C$3:$Z$492,6,FALSE)</f>
        <v>1</v>
      </c>
      <c r="J120" s="15">
        <f>VLOOKUP(C120,'[2]S0-12'!$C$3:$Z$492,7,FALSE)</f>
        <v>6</v>
      </c>
      <c r="K120" s="15">
        <f>VLOOKUP(C120,'[2]S0-12'!$C$3:$Z$492,8,FALSE)</f>
        <v>12</v>
      </c>
      <c r="L120" s="15">
        <f>VLOOKUP(C120,'[2]S0-12'!$C$3:$Z$492,9,FALSE)</f>
        <v>42</v>
      </c>
      <c r="M120" s="15">
        <f>VLOOKUP(C120,'[2]S0-12'!$C$3:$Z$492,10,FALSE)</f>
        <v>3.5</v>
      </c>
      <c r="N120" s="15">
        <f>VLOOKUP(C120,'[2]S0-12'!$C$3:$Z$492,11,FALSE)</f>
        <v>12</v>
      </c>
      <c r="O120" s="15">
        <f>VLOOKUP(C120,'[2]S0-12'!$C$3:$Z$492,12,FALSE)</f>
        <v>43</v>
      </c>
      <c r="P120" s="15">
        <f>VLOOKUP(C120,'[2]S0-12'!$C$3:$Z$492,13,FALSE)</f>
        <v>3.5833333333333335</v>
      </c>
      <c r="Q120" s="15">
        <f>VLOOKUP(C120,'[2]S0-12'!$C$3:$Z$492,14,FALSE)</f>
        <v>6</v>
      </c>
      <c r="R120" s="15">
        <f>VLOOKUP(C120,'[2]S0-12'!$C$3:$Z$492,15,FALSE)</f>
        <v>4</v>
      </c>
      <c r="S120" s="15">
        <f>VLOOKUP(C120,'[2]S0-12'!$C$3:$Z$492,16,FALSE)</f>
        <v>1</v>
      </c>
      <c r="T120" s="15">
        <f>VLOOKUP(C120,'[2]S0-12'!$C$3:$Z$492,17,FALSE)</f>
        <v>12</v>
      </c>
      <c r="U120" s="15">
        <f>VLOOKUP(C120,'[2]S0-12'!$C$3:$Z$492,18,FALSE)</f>
        <v>43</v>
      </c>
      <c r="V120" s="15">
        <f>VLOOKUP(C120,'[2]S0-12'!$C$3:$Z$492,19,FALSE)</f>
        <v>3.5833333333333335</v>
      </c>
      <c r="W120" s="15">
        <f>VLOOKUP(C120,'[2]S0-12'!$C$3:$Z$492,20,FALSE)</f>
        <v>18</v>
      </c>
      <c r="X120" s="15">
        <f>VLOOKUP(C120,'[2]S0-12'!$C$3:$Z$492,21,FALSE)</f>
        <v>61</v>
      </c>
      <c r="Y120" s="15">
        <f>VLOOKUP(C120,'[2]S0-12'!$C$3:$Z$492,22,FALSE)</f>
        <v>3.3888888888888888</v>
      </c>
      <c r="Z120" s="15" t="s">
        <v>21</v>
      </c>
    </row>
    <row r="121" spans="1:26" x14ac:dyDescent="0.25">
      <c r="A121" s="12" t="s">
        <v>137</v>
      </c>
      <c r="B121" s="12" t="s">
        <v>143</v>
      </c>
      <c r="C121" s="13">
        <v>447</v>
      </c>
      <c r="D121" s="14" t="str">
        <f>VLOOKUP(C121,'[1]SO-04'!$C$2:$E$394,3,FALSE)</f>
        <v>I-2</v>
      </c>
      <c r="F121" s="15">
        <v>20</v>
      </c>
      <c r="G121" s="16">
        <v>23</v>
      </c>
      <c r="H121" s="17">
        <f t="shared" si="1"/>
        <v>1.1499999999999999</v>
      </c>
      <c r="I121" s="15">
        <f>VLOOKUP(C121,'[2]S0-12'!$C$3:$Z$492,6,FALSE)</f>
        <v>1</v>
      </c>
      <c r="J121" s="15">
        <f>VLOOKUP(C121,'[2]S0-12'!$C$3:$Z$492,7,FALSE)</f>
        <v>2</v>
      </c>
      <c r="K121" s="15">
        <f>VLOOKUP(C121,'[2]S0-12'!$C$3:$Z$492,8,FALSE)</f>
        <v>4</v>
      </c>
      <c r="L121" s="15">
        <f>VLOOKUP(C121,'[2]S0-12'!$C$3:$Z$492,9,FALSE)</f>
        <v>19</v>
      </c>
      <c r="M121" s="15">
        <f>VLOOKUP(C121,'[2]S0-12'!$C$3:$Z$492,10,FALSE)</f>
        <v>4.75</v>
      </c>
      <c r="N121" s="15">
        <f>VLOOKUP(C121,'[2]S0-12'!$C$3:$Z$492,11,FALSE)</f>
        <v>4</v>
      </c>
      <c r="O121" s="15">
        <f>VLOOKUP(C121,'[2]S0-12'!$C$3:$Z$492,12,FALSE)</f>
        <v>15</v>
      </c>
      <c r="P121" s="15">
        <f>VLOOKUP(C121,'[2]S0-12'!$C$3:$Z$492,13,FALSE)</f>
        <v>3.75</v>
      </c>
      <c r="Q121" s="15">
        <f>VLOOKUP(C121,'[2]S0-12'!$C$3:$Z$492,14,FALSE)</f>
        <v>2</v>
      </c>
      <c r="R121" s="15">
        <f>VLOOKUP(C121,'[2]S0-12'!$C$3:$Z$492,15,FALSE)</f>
        <v>1</v>
      </c>
      <c r="S121" s="15">
        <f>VLOOKUP(C121,'[2]S0-12'!$C$3:$Z$492,16,FALSE)</f>
        <v>1</v>
      </c>
      <c r="T121" s="15">
        <f>VLOOKUP(C121,'[2]S0-12'!$C$3:$Z$492,17,FALSE)</f>
        <v>4</v>
      </c>
      <c r="U121" s="15">
        <f>VLOOKUP(C121,'[2]S0-12'!$C$3:$Z$492,18,FALSE)</f>
        <v>15</v>
      </c>
      <c r="V121" s="15">
        <f>VLOOKUP(C121,'[2]S0-12'!$C$3:$Z$492,19,FALSE)</f>
        <v>3.75</v>
      </c>
      <c r="W121" s="15">
        <f>VLOOKUP(C121,'[2]S0-12'!$C$3:$Z$492,20,FALSE)</f>
        <v>6</v>
      </c>
      <c r="X121" s="15">
        <f>VLOOKUP(C121,'[2]S0-12'!$C$3:$Z$492,21,FALSE)</f>
        <v>35</v>
      </c>
      <c r="Y121" s="15">
        <f>VLOOKUP(C121,'[2]S0-12'!$C$3:$Z$492,22,FALSE)</f>
        <v>5.833333333333333</v>
      </c>
      <c r="Z121" s="15" t="s">
        <v>21</v>
      </c>
    </row>
    <row r="122" spans="1:26" x14ac:dyDescent="0.25">
      <c r="A122" s="12" t="s">
        <v>137</v>
      </c>
      <c r="B122" s="12" t="s">
        <v>144</v>
      </c>
      <c r="C122" s="13">
        <v>448</v>
      </c>
      <c r="D122" s="14" t="str">
        <f>VLOOKUP(C122,'[1]SO-04'!$C$2:$E$394,3,FALSE)</f>
        <v>I-2</v>
      </c>
      <c r="F122" s="15">
        <v>29</v>
      </c>
      <c r="G122" s="16">
        <v>29</v>
      </c>
      <c r="H122" s="17">
        <f t="shared" si="1"/>
        <v>1</v>
      </c>
      <c r="I122" s="15">
        <f>VLOOKUP(C122,'[2]S0-12'!$C$3:$Z$492,6,FALSE)</f>
        <v>1</v>
      </c>
      <c r="J122" s="15">
        <f>VLOOKUP(C122,'[2]S0-12'!$C$3:$Z$492,7,FALSE)</f>
        <v>3</v>
      </c>
      <c r="K122" s="15">
        <f>VLOOKUP(C122,'[2]S0-12'!$C$3:$Z$492,8,FALSE)</f>
        <v>6</v>
      </c>
      <c r="L122" s="15">
        <f>VLOOKUP(C122,'[2]S0-12'!$C$3:$Z$492,9,FALSE)</f>
        <v>19</v>
      </c>
      <c r="M122" s="15">
        <f>VLOOKUP(C122,'[2]S0-12'!$C$3:$Z$492,10,FALSE)</f>
        <v>3.1666666666666665</v>
      </c>
      <c r="N122" s="15">
        <f>VLOOKUP(C122,'[2]S0-12'!$C$3:$Z$492,11,FALSE)</f>
        <v>6</v>
      </c>
      <c r="O122" s="15">
        <f>VLOOKUP(C122,'[2]S0-12'!$C$3:$Z$492,12,FALSE)</f>
        <v>9</v>
      </c>
      <c r="P122" s="15">
        <f>VLOOKUP(C122,'[2]S0-12'!$C$3:$Z$492,13,FALSE)</f>
        <v>1.5</v>
      </c>
      <c r="Q122" s="15">
        <f>VLOOKUP(C122,'[2]S0-12'!$C$3:$Z$492,14,FALSE)</f>
        <v>3</v>
      </c>
      <c r="R122" s="15">
        <f>VLOOKUP(C122,'[2]S0-12'!$C$3:$Z$492,15,FALSE)</f>
        <v>1</v>
      </c>
      <c r="S122" s="15">
        <f>VLOOKUP(C122,'[2]S0-12'!$C$3:$Z$492,16,FALSE)</f>
        <v>1</v>
      </c>
      <c r="T122" s="15">
        <f>VLOOKUP(C122,'[2]S0-12'!$C$3:$Z$492,17,FALSE)</f>
        <v>6</v>
      </c>
      <c r="U122" s="15">
        <f>VLOOKUP(C122,'[2]S0-12'!$C$3:$Z$492,18,FALSE)</f>
        <v>9</v>
      </c>
      <c r="V122" s="15">
        <f>VLOOKUP(C122,'[2]S0-12'!$C$3:$Z$492,19,FALSE)</f>
        <v>1.5</v>
      </c>
      <c r="W122" s="15">
        <f>VLOOKUP(C122,'[2]S0-12'!$C$3:$Z$492,20,FALSE)</f>
        <v>9</v>
      </c>
      <c r="X122" s="15">
        <f>VLOOKUP(C122,'[2]S0-12'!$C$3:$Z$492,21,FALSE)</f>
        <v>23</v>
      </c>
      <c r="Y122" s="15">
        <f>VLOOKUP(C122,'[2]S0-12'!$C$3:$Z$492,22,FALSE)</f>
        <v>2.5555555555555554</v>
      </c>
      <c r="Z122" s="15" t="s">
        <v>21</v>
      </c>
    </row>
    <row r="123" spans="1:26" x14ac:dyDescent="0.25">
      <c r="A123" s="12" t="s">
        <v>137</v>
      </c>
      <c r="B123" s="12" t="s">
        <v>145</v>
      </c>
      <c r="C123" s="13">
        <v>449</v>
      </c>
      <c r="D123" s="14" t="str">
        <f>VLOOKUP(C123,'[1]SO-04'!$C$2:$E$394,3,FALSE)</f>
        <v>I-1</v>
      </c>
      <c r="F123" s="15">
        <v>50</v>
      </c>
      <c r="G123" s="16">
        <v>54</v>
      </c>
      <c r="H123" s="17">
        <f t="shared" si="1"/>
        <v>1.08</v>
      </c>
      <c r="I123" s="15">
        <f>VLOOKUP(C123,'[2]S0-12'!$C$3:$Z$492,6,FALSE)</f>
        <v>1</v>
      </c>
      <c r="J123" s="15">
        <f>VLOOKUP(C123,'[2]S0-12'!$C$3:$Z$492,7,FALSE)</f>
        <v>5</v>
      </c>
      <c r="K123" s="15">
        <f>VLOOKUP(C123,'[2]S0-12'!$C$3:$Z$492,8,FALSE)</f>
        <v>10</v>
      </c>
      <c r="L123" s="15">
        <f>VLOOKUP(C123,'[2]S0-12'!$C$3:$Z$492,9,FALSE)</f>
        <v>43</v>
      </c>
      <c r="M123" s="15">
        <f>VLOOKUP(C123,'[2]S0-12'!$C$3:$Z$492,10,FALSE)</f>
        <v>4.3</v>
      </c>
      <c r="N123" s="15">
        <f>VLOOKUP(C123,'[2]S0-12'!$C$3:$Z$492,11,FALSE)</f>
        <v>10</v>
      </c>
      <c r="O123" s="15">
        <f>VLOOKUP(C123,'[2]S0-12'!$C$3:$Z$492,12,FALSE)</f>
        <v>21</v>
      </c>
      <c r="P123" s="15">
        <f>VLOOKUP(C123,'[2]S0-12'!$C$3:$Z$492,13,FALSE)</f>
        <v>2.1</v>
      </c>
      <c r="Q123" s="15">
        <f>VLOOKUP(C123,'[2]S0-12'!$C$3:$Z$492,14,FALSE)</f>
        <v>5</v>
      </c>
      <c r="R123" s="15">
        <f>VLOOKUP(C123,'[2]S0-12'!$C$3:$Z$492,15,FALSE)</f>
        <v>3</v>
      </c>
      <c r="S123" s="15">
        <f>VLOOKUP(C123,'[2]S0-12'!$C$3:$Z$492,16,FALSE)</f>
        <v>1</v>
      </c>
      <c r="T123" s="15">
        <f>VLOOKUP(C123,'[2]S0-12'!$C$3:$Z$492,17,FALSE)</f>
        <v>10</v>
      </c>
      <c r="U123" s="15">
        <f>VLOOKUP(C123,'[2]S0-12'!$C$3:$Z$492,18,FALSE)</f>
        <v>21</v>
      </c>
      <c r="V123" s="15">
        <f>VLOOKUP(C123,'[2]S0-12'!$C$3:$Z$492,19,FALSE)</f>
        <v>2.1</v>
      </c>
      <c r="W123" s="15">
        <f>VLOOKUP(C123,'[2]S0-12'!$C$3:$Z$492,20,FALSE)</f>
        <v>15</v>
      </c>
      <c r="X123" s="15">
        <f>VLOOKUP(C123,'[2]S0-12'!$C$3:$Z$492,21,FALSE)</f>
        <v>29</v>
      </c>
      <c r="Y123" s="15">
        <f>VLOOKUP(C123,'[2]S0-12'!$C$3:$Z$492,22,FALSE)</f>
        <v>1.9333333333333333</v>
      </c>
      <c r="Z123" s="15" t="s">
        <v>21</v>
      </c>
    </row>
    <row r="124" spans="1:26" x14ac:dyDescent="0.25">
      <c r="A124" s="12" t="s">
        <v>137</v>
      </c>
      <c r="B124" s="12" t="s">
        <v>146</v>
      </c>
      <c r="C124" s="13">
        <v>450</v>
      </c>
      <c r="D124" s="14" t="str">
        <f>VLOOKUP(C124,'[1]SO-04'!$C$2:$E$394,3,FALSE)</f>
        <v>I-1</v>
      </c>
      <c r="F124" s="15">
        <v>20</v>
      </c>
      <c r="G124" s="16">
        <v>21</v>
      </c>
      <c r="H124" s="17">
        <f t="shared" si="1"/>
        <v>1.05</v>
      </c>
      <c r="I124" s="15">
        <f>VLOOKUP(C124,'[2]S0-12'!$C$3:$Z$492,6,FALSE)</f>
        <v>1</v>
      </c>
      <c r="J124" s="15">
        <f>VLOOKUP(C124,'[2]S0-12'!$C$3:$Z$492,7,FALSE)</f>
        <v>2</v>
      </c>
      <c r="K124" s="15">
        <f>VLOOKUP(C124,'[2]S0-12'!$C$3:$Z$492,8,FALSE)</f>
        <v>4</v>
      </c>
      <c r="L124" s="15">
        <f>VLOOKUP(C124,'[2]S0-12'!$C$3:$Z$492,9,FALSE)</f>
        <v>10</v>
      </c>
      <c r="M124" s="15">
        <f>VLOOKUP(C124,'[2]S0-12'!$C$3:$Z$492,10,FALSE)</f>
        <v>2.5</v>
      </c>
      <c r="N124" s="15">
        <f>VLOOKUP(C124,'[2]S0-12'!$C$3:$Z$492,11,FALSE)</f>
        <v>4</v>
      </c>
      <c r="O124" s="15">
        <f>VLOOKUP(C124,'[2]S0-12'!$C$3:$Z$492,12,FALSE)</f>
        <v>4</v>
      </c>
      <c r="P124" s="15">
        <f>VLOOKUP(C124,'[2]S0-12'!$C$3:$Z$492,13,FALSE)</f>
        <v>1</v>
      </c>
      <c r="Q124" s="15">
        <f>VLOOKUP(C124,'[2]S0-12'!$C$3:$Z$492,14,FALSE)</f>
        <v>2</v>
      </c>
      <c r="R124" s="15">
        <f>VLOOKUP(C124,'[2]S0-12'!$C$3:$Z$492,15,FALSE)</f>
        <v>0</v>
      </c>
      <c r="S124" s="15">
        <f>VLOOKUP(C124,'[2]S0-12'!$C$3:$Z$492,16,FALSE)</f>
        <v>1</v>
      </c>
      <c r="T124" s="15">
        <f>VLOOKUP(C124,'[2]S0-12'!$C$3:$Z$492,17,FALSE)</f>
        <v>4</v>
      </c>
      <c r="U124" s="15">
        <f>VLOOKUP(C124,'[2]S0-12'!$C$3:$Z$492,18,FALSE)</f>
        <v>4</v>
      </c>
      <c r="V124" s="15">
        <f>VLOOKUP(C124,'[2]S0-12'!$C$3:$Z$492,19,FALSE)</f>
        <v>1</v>
      </c>
      <c r="W124" s="15">
        <f>VLOOKUP(C124,'[2]S0-12'!$C$3:$Z$492,20,FALSE)</f>
        <v>6</v>
      </c>
      <c r="X124" s="15">
        <f>VLOOKUP(C124,'[2]S0-12'!$C$3:$Z$492,21,FALSE)</f>
        <v>1</v>
      </c>
      <c r="Y124" s="15">
        <f>VLOOKUP(C124,'[2]S0-12'!$C$3:$Z$492,22,FALSE)</f>
        <v>0.16666666666666666</v>
      </c>
      <c r="Z124" s="15" t="str">
        <f>VLOOKUP(C124,'[2]S0-12'!$C$3:$Z$492,23,FALSE)</f>
        <v>NO</v>
      </c>
    </row>
    <row r="125" spans="1:26" x14ac:dyDescent="0.25">
      <c r="A125" s="12" t="s">
        <v>137</v>
      </c>
      <c r="B125" s="12" t="s">
        <v>147</v>
      </c>
      <c r="C125" s="13">
        <v>451</v>
      </c>
      <c r="D125" s="14" t="str">
        <f>VLOOKUP(C125,'[1]SO-04'!$C$2:$E$394,3,FALSE)</f>
        <v>I-1</v>
      </c>
      <c r="F125" s="15">
        <v>47</v>
      </c>
      <c r="G125" s="16">
        <v>51</v>
      </c>
      <c r="H125" s="17">
        <f t="shared" si="1"/>
        <v>1.0851063829787233</v>
      </c>
      <c r="I125" s="15">
        <f>VLOOKUP(C125,'[2]S0-12'!$C$3:$Z$492,6,FALSE)</f>
        <v>1</v>
      </c>
      <c r="J125" s="15">
        <f>VLOOKUP(C125,'[2]S0-12'!$C$3:$Z$492,7,FALSE)</f>
        <v>5</v>
      </c>
      <c r="K125" s="15">
        <f>VLOOKUP(C125,'[2]S0-12'!$C$3:$Z$492,8,FALSE)</f>
        <v>10</v>
      </c>
      <c r="L125" s="15">
        <f>VLOOKUP(C125,'[2]S0-12'!$C$3:$Z$492,9,FALSE)</f>
        <v>18</v>
      </c>
      <c r="M125" s="15">
        <f>VLOOKUP(C125,'[2]S0-12'!$C$3:$Z$492,10,FALSE)</f>
        <v>1.8</v>
      </c>
      <c r="N125" s="15">
        <f>VLOOKUP(C125,'[2]S0-12'!$C$3:$Z$492,11,FALSE)</f>
        <v>10</v>
      </c>
      <c r="O125" s="15">
        <f>VLOOKUP(C125,'[2]S0-12'!$C$3:$Z$492,12,FALSE)</f>
        <v>31</v>
      </c>
      <c r="P125" s="15">
        <f>VLOOKUP(C125,'[2]S0-12'!$C$3:$Z$492,13,FALSE)</f>
        <v>3.1</v>
      </c>
      <c r="Q125" s="15">
        <f>VLOOKUP(C125,'[2]S0-12'!$C$3:$Z$492,14,FALSE)</f>
        <v>5</v>
      </c>
      <c r="R125" s="15">
        <f>VLOOKUP(C125,'[2]S0-12'!$C$3:$Z$492,15,FALSE)</f>
        <v>2</v>
      </c>
      <c r="S125" s="15">
        <f>VLOOKUP(C125,'[2]S0-12'!$C$3:$Z$492,16,FALSE)</f>
        <v>1</v>
      </c>
      <c r="T125" s="15">
        <f>VLOOKUP(C125,'[2]S0-12'!$C$3:$Z$492,17,FALSE)</f>
        <v>10</v>
      </c>
      <c r="U125" s="15">
        <f>VLOOKUP(C125,'[2]S0-12'!$C$3:$Z$492,18,FALSE)</f>
        <v>31</v>
      </c>
      <c r="V125" s="15">
        <f>VLOOKUP(C125,'[2]S0-12'!$C$3:$Z$492,19,FALSE)</f>
        <v>3.1</v>
      </c>
      <c r="W125" s="15">
        <f>VLOOKUP(C125,'[2]S0-12'!$C$3:$Z$492,20,FALSE)</f>
        <v>15</v>
      </c>
      <c r="X125" s="15">
        <f>VLOOKUP(C125,'[2]S0-12'!$C$3:$Z$492,21,FALSE)</f>
        <v>35</v>
      </c>
      <c r="Y125" s="15">
        <f>VLOOKUP(C125,'[2]S0-12'!$C$3:$Z$492,22,FALSE)</f>
        <v>2.3333333333333335</v>
      </c>
      <c r="Z125" s="15" t="s">
        <v>21</v>
      </c>
    </row>
    <row r="126" spans="1:26" x14ac:dyDescent="0.25">
      <c r="A126" s="12" t="s">
        <v>137</v>
      </c>
      <c r="B126" s="12" t="s">
        <v>148</v>
      </c>
      <c r="C126" s="13">
        <v>452</v>
      </c>
      <c r="D126" s="14" t="str">
        <f>VLOOKUP(C126,'[1]SO-04'!$C$2:$E$394,3,FALSE)</f>
        <v>I-2</v>
      </c>
      <c r="F126" s="15">
        <v>9</v>
      </c>
      <c r="G126" s="16">
        <v>7</v>
      </c>
      <c r="H126" s="17">
        <f t="shared" si="1"/>
        <v>0.77777777777777779</v>
      </c>
      <c r="I126" s="15">
        <f>VLOOKUP(C126,'[2]S0-12'!$C$3:$Z$492,6,FALSE)</f>
        <v>1</v>
      </c>
      <c r="J126" s="15">
        <f>VLOOKUP(C126,'[2]S0-12'!$C$3:$Z$492,7,FALSE)</f>
        <v>1</v>
      </c>
      <c r="K126" s="15">
        <f>VLOOKUP(C126,'[2]S0-12'!$C$3:$Z$492,8,FALSE)</f>
        <v>2</v>
      </c>
      <c r="L126" s="15">
        <f>VLOOKUP(C126,'[2]S0-12'!$C$3:$Z$492,9,FALSE)</f>
        <v>18</v>
      </c>
      <c r="M126" s="15">
        <f>VLOOKUP(C126,'[2]S0-12'!$C$3:$Z$492,10,FALSE)</f>
        <v>9</v>
      </c>
      <c r="N126" s="15">
        <f>VLOOKUP(C126,'[2]S0-12'!$C$3:$Z$492,11,FALSE)</f>
        <v>2</v>
      </c>
      <c r="O126" s="15">
        <f>VLOOKUP(C126,'[2]S0-12'!$C$3:$Z$492,12,FALSE)</f>
        <v>8</v>
      </c>
      <c r="P126" s="15">
        <f>VLOOKUP(C126,'[2]S0-12'!$C$3:$Z$492,13,FALSE)</f>
        <v>4</v>
      </c>
      <c r="Q126" s="15">
        <f>VLOOKUP(C126,'[2]S0-12'!$C$3:$Z$492,14,FALSE)</f>
        <v>1</v>
      </c>
      <c r="R126" s="15">
        <f>VLOOKUP(C126,'[2]S0-12'!$C$3:$Z$492,15,FALSE)</f>
        <v>1</v>
      </c>
      <c r="S126" s="15">
        <f>VLOOKUP(C126,'[2]S0-12'!$C$3:$Z$492,16,FALSE)</f>
        <v>1</v>
      </c>
      <c r="T126" s="15">
        <f>VLOOKUP(C126,'[2]S0-12'!$C$3:$Z$492,17,FALSE)</f>
        <v>2</v>
      </c>
      <c r="U126" s="15">
        <f>VLOOKUP(C126,'[2]S0-12'!$C$3:$Z$492,18,FALSE)</f>
        <v>8</v>
      </c>
      <c r="V126" s="15">
        <f>VLOOKUP(C126,'[2]S0-12'!$C$3:$Z$492,19,FALSE)</f>
        <v>4</v>
      </c>
      <c r="W126" s="15">
        <f>VLOOKUP(C126,'[2]S0-12'!$C$3:$Z$492,20,FALSE)</f>
        <v>3</v>
      </c>
      <c r="X126" s="15">
        <f>VLOOKUP(C126,'[2]S0-12'!$C$3:$Z$492,21,FALSE)</f>
        <v>11</v>
      </c>
      <c r="Y126" s="15">
        <f>VLOOKUP(C126,'[2]S0-12'!$C$3:$Z$492,22,FALSE)</f>
        <v>3.6666666666666665</v>
      </c>
      <c r="Z126" s="15" t="s">
        <v>21</v>
      </c>
    </row>
    <row r="127" spans="1:26" x14ac:dyDescent="0.25">
      <c r="A127" s="12" t="s">
        <v>137</v>
      </c>
      <c r="B127" s="12" t="s">
        <v>149</v>
      </c>
      <c r="C127" s="13">
        <v>453</v>
      </c>
      <c r="D127" s="14" t="str">
        <f>VLOOKUP(C127,'[1]SO-04'!$C$2:$E$394,3,FALSE)</f>
        <v>I-1</v>
      </c>
      <c r="F127" s="15">
        <v>17</v>
      </c>
      <c r="G127" s="16">
        <v>17</v>
      </c>
      <c r="H127" s="17">
        <f t="shared" si="1"/>
        <v>1</v>
      </c>
      <c r="I127" s="15">
        <f>VLOOKUP(C127,'[2]S0-12'!$C$3:$Z$492,6,FALSE)</f>
        <v>1</v>
      </c>
      <c r="J127" s="15">
        <f>VLOOKUP(C127,'[2]S0-12'!$C$3:$Z$492,7,FALSE)</f>
        <v>2</v>
      </c>
      <c r="K127" s="15">
        <f>VLOOKUP(C127,'[2]S0-12'!$C$3:$Z$492,8,FALSE)</f>
        <v>4</v>
      </c>
      <c r="L127" s="15">
        <f>VLOOKUP(C127,'[2]S0-12'!$C$3:$Z$492,9,FALSE)</f>
        <v>9</v>
      </c>
      <c r="M127" s="15">
        <f>VLOOKUP(C127,'[2]S0-12'!$C$3:$Z$492,10,FALSE)</f>
        <v>2.25</v>
      </c>
      <c r="N127" s="15">
        <f>VLOOKUP(C127,'[2]S0-12'!$C$3:$Z$492,11,FALSE)</f>
        <v>4</v>
      </c>
      <c r="O127" s="15">
        <f>VLOOKUP(C127,'[2]S0-12'!$C$3:$Z$492,12,FALSE)</f>
        <v>10</v>
      </c>
      <c r="P127" s="15">
        <f>VLOOKUP(C127,'[2]S0-12'!$C$3:$Z$492,13,FALSE)</f>
        <v>2.5</v>
      </c>
      <c r="Q127" s="15">
        <f>VLOOKUP(C127,'[2]S0-12'!$C$3:$Z$492,14,FALSE)</f>
        <v>2</v>
      </c>
      <c r="R127" s="15">
        <f>VLOOKUP(C127,'[2]S0-12'!$C$3:$Z$492,15,FALSE)</f>
        <v>1</v>
      </c>
      <c r="S127" s="15">
        <f>VLOOKUP(C127,'[2]S0-12'!$C$3:$Z$492,16,FALSE)</f>
        <v>1</v>
      </c>
      <c r="T127" s="15">
        <f>VLOOKUP(C127,'[2]S0-12'!$C$3:$Z$492,17,FALSE)</f>
        <v>4</v>
      </c>
      <c r="U127" s="15">
        <f>VLOOKUP(C127,'[2]S0-12'!$C$3:$Z$492,18,FALSE)</f>
        <v>10</v>
      </c>
      <c r="V127" s="15">
        <f>VLOOKUP(C127,'[2]S0-12'!$C$3:$Z$492,19,FALSE)</f>
        <v>2.5</v>
      </c>
      <c r="W127" s="15">
        <f>VLOOKUP(C127,'[2]S0-12'!$C$3:$Z$492,20,FALSE)</f>
        <v>6</v>
      </c>
      <c r="X127" s="15">
        <f>VLOOKUP(C127,'[2]S0-12'!$C$3:$Z$492,21,FALSE)</f>
        <v>11</v>
      </c>
      <c r="Y127" s="15">
        <f>VLOOKUP(C127,'[2]S0-12'!$C$3:$Z$492,22,FALSE)</f>
        <v>1.8333333333333333</v>
      </c>
      <c r="Z127" s="15" t="s">
        <v>21</v>
      </c>
    </row>
    <row r="128" spans="1:26" x14ac:dyDescent="0.25">
      <c r="A128" s="12" t="s">
        <v>137</v>
      </c>
      <c r="B128" s="12" t="s">
        <v>150</v>
      </c>
      <c r="C128" s="13">
        <v>454</v>
      </c>
      <c r="D128" s="14" t="str">
        <f>VLOOKUP(C128,'[1]SO-04'!$C$2:$E$394,3,FALSE)</f>
        <v>I-2</v>
      </c>
      <c r="F128" s="15">
        <v>18</v>
      </c>
      <c r="G128" s="16">
        <v>19</v>
      </c>
      <c r="H128" s="17">
        <f t="shared" si="1"/>
        <v>1.0555555555555556</v>
      </c>
      <c r="I128" s="15">
        <f>VLOOKUP(C128,'[2]S0-12'!$C$3:$Z$492,6,FALSE)</f>
        <v>1</v>
      </c>
      <c r="J128" s="15">
        <f>VLOOKUP(C128,'[2]S0-12'!$C$3:$Z$492,7,FALSE)</f>
        <v>2</v>
      </c>
      <c r="K128" s="15">
        <f>VLOOKUP(C128,'[2]S0-12'!$C$3:$Z$492,8,FALSE)</f>
        <v>4</v>
      </c>
      <c r="L128" s="15">
        <f>VLOOKUP(C128,'[2]S0-12'!$C$3:$Z$492,9,FALSE)</f>
        <v>12</v>
      </c>
      <c r="M128" s="15">
        <f>VLOOKUP(C128,'[2]S0-12'!$C$3:$Z$492,10,FALSE)</f>
        <v>3</v>
      </c>
      <c r="N128" s="15">
        <f>VLOOKUP(C128,'[2]S0-12'!$C$3:$Z$492,11,FALSE)</f>
        <v>4</v>
      </c>
      <c r="O128" s="15">
        <f>VLOOKUP(C128,'[2]S0-12'!$C$3:$Z$492,12,FALSE)</f>
        <v>7</v>
      </c>
      <c r="P128" s="15">
        <f>VLOOKUP(C128,'[2]S0-12'!$C$3:$Z$492,13,FALSE)</f>
        <v>1.75</v>
      </c>
      <c r="Q128" s="15">
        <f>VLOOKUP(C128,'[2]S0-12'!$C$3:$Z$492,14,FALSE)</f>
        <v>2</v>
      </c>
      <c r="R128" s="15">
        <f>VLOOKUP(C128,'[2]S0-12'!$C$3:$Z$492,15,FALSE)</f>
        <v>0</v>
      </c>
      <c r="S128" s="15">
        <f>VLOOKUP(C128,'[2]S0-12'!$C$3:$Z$492,16,FALSE)</f>
        <v>1</v>
      </c>
      <c r="T128" s="15">
        <f>VLOOKUP(C128,'[2]S0-12'!$C$3:$Z$492,17,FALSE)</f>
        <v>4</v>
      </c>
      <c r="U128" s="15">
        <f>VLOOKUP(C128,'[2]S0-12'!$C$3:$Z$492,18,FALSE)</f>
        <v>7</v>
      </c>
      <c r="V128" s="15">
        <f>VLOOKUP(C128,'[2]S0-12'!$C$3:$Z$492,19,FALSE)</f>
        <v>1.75</v>
      </c>
      <c r="W128" s="15">
        <f>VLOOKUP(C128,'[2]S0-12'!$C$3:$Z$492,20,FALSE)</f>
        <v>6</v>
      </c>
      <c r="X128" s="15">
        <f>VLOOKUP(C128,'[2]S0-12'!$C$3:$Z$492,21,FALSE)</f>
        <v>22</v>
      </c>
      <c r="Y128" s="15">
        <f>VLOOKUP(C128,'[2]S0-12'!$C$3:$Z$492,22,FALSE)</f>
        <v>3.6666666666666665</v>
      </c>
      <c r="Z128" s="15" t="s">
        <v>21</v>
      </c>
    </row>
    <row r="129" spans="1:26" x14ac:dyDescent="0.25">
      <c r="A129" s="12" t="s">
        <v>137</v>
      </c>
      <c r="B129" s="12" t="s">
        <v>151</v>
      </c>
      <c r="C129" s="13">
        <v>455</v>
      </c>
      <c r="D129" s="14" t="str">
        <f>VLOOKUP(C129,'[1]SO-04'!$C$2:$E$394,3,FALSE)</f>
        <v>I-1</v>
      </c>
      <c r="F129" s="15">
        <v>23</v>
      </c>
      <c r="G129" s="16">
        <v>23</v>
      </c>
      <c r="H129" s="17">
        <f t="shared" si="1"/>
        <v>1</v>
      </c>
      <c r="I129" s="15">
        <f>VLOOKUP(C129,'[2]S0-12'!$C$3:$Z$492,6,FALSE)</f>
        <v>1</v>
      </c>
      <c r="J129" s="15">
        <f>VLOOKUP(C129,'[2]S0-12'!$C$3:$Z$492,7,FALSE)</f>
        <v>4</v>
      </c>
      <c r="K129" s="15">
        <f>VLOOKUP(C129,'[2]S0-12'!$C$3:$Z$492,8,FALSE)</f>
        <v>8</v>
      </c>
      <c r="L129" s="15">
        <f>VLOOKUP(C129,'[2]S0-12'!$C$3:$Z$492,9,FALSE)</f>
        <v>26</v>
      </c>
      <c r="M129" s="15">
        <f>VLOOKUP(C129,'[2]S0-12'!$C$3:$Z$492,10,FALSE)</f>
        <v>3.25</v>
      </c>
      <c r="N129" s="15">
        <f>VLOOKUP(C129,'[2]S0-12'!$C$3:$Z$492,11,FALSE)</f>
        <v>8</v>
      </c>
      <c r="O129" s="15">
        <f>VLOOKUP(C129,'[2]S0-12'!$C$3:$Z$492,12,FALSE)</f>
        <v>17</v>
      </c>
      <c r="P129" s="15">
        <f>VLOOKUP(C129,'[2]S0-12'!$C$3:$Z$492,13,FALSE)</f>
        <v>2.125</v>
      </c>
      <c r="Q129" s="15">
        <f>VLOOKUP(C129,'[2]S0-12'!$C$3:$Z$492,14,FALSE)</f>
        <v>4</v>
      </c>
      <c r="R129" s="15">
        <f>VLOOKUP(C129,'[2]S0-12'!$C$3:$Z$492,15,FALSE)</f>
        <v>2</v>
      </c>
      <c r="S129" s="15">
        <f>VLOOKUP(C129,'[2]S0-12'!$C$3:$Z$492,16,FALSE)</f>
        <v>1</v>
      </c>
      <c r="T129" s="15">
        <f>VLOOKUP(C129,'[2]S0-12'!$C$3:$Z$492,17,FALSE)</f>
        <v>8</v>
      </c>
      <c r="U129" s="15">
        <f>VLOOKUP(C129,'[2]S0-12'!$C$3:$Z$492,18,FALSE)</f>
        <v>17</v>
      </c>
      <c r="V129" s="15">
        <f>VLOOKUP(C129,'[2]S0-12'!$C$3:$Z$492,19,FALSE)</f>
        <v>2.125</v>
      </c>
      <c r="W129" s="15">
        <f>VLOOKUP(C129,'[2]S0-12'!$C$3:$Z$492,20,FALSE)</f>
        <v>12</v>
      </c>
      <c r="X129" s="15">
        <f>VLOOKUP(C129,'[2]S0-12'!$C$3:$Z$492,21,FALSE)</f>
        <v>31</v>
      </c>
      <c r="Y129" s="15">
        <f>VLOOKUP(C129,'[2]S0-12'!$C$3:$Z$492,22,FALSE)</f>
        <v>2.5833333333333335</v>
      </c>
      <c r="Z129" s="15" t="s">
        <v>21</v>
      </c>
    </row>
    <row r="130" spans="1:26" x14ac:dyDescent="0.25">
      <c r="A130" s="12" t="s">
        <v>137</v>
      </c>
      <c r="B130" s="12" t="s">
        <v>152</v>
      </c>
      <c r="C130" s="13">
        <v>456</v>
      </c>
      <c r="D130" s="14" t="str">
        <f>VLOOKUP(C130,'[1]SO-04'!$C$2:$E$394,3,FALSE)</f>
        <v>I-1</v>
      </c>
      <c r="F130" s="15">
        <v>5</v>
      </c>
      <c r="G130" s="16">
        <v>5</v>
      </c>
      <c r="H130" s="17">
        <f t="shared" si="1"/>
        <v>1</v>
      </c>
      <c r="I130" s="15">
        <f>VLOOKUP(C130,'[2]S0-12'!$C$3:$Z$492,6,FALSE)</f>
        <v>1</v>
      </c>
      <c r="J130" s="15">
        <f>VLOOKUP(C130,'[2]S0-12'!$C$3:$Z$492,7,FALSE)</f>
        <v>1</v>
      </c>
      <c r="K130" s="15">
        <f>VLOOKUP(C130,'[2]S0-12'!$C$3:$Z$492,8,FALSE)</f>
        <v>2</v>
      </c>
      <c r="L130" s="15">
        <f>VLOOKUP(C130,'[2]S0-12'!$C$3:$Z$492,9,FALSE)</f>
        <v>7</v>
      </c>
      <c r="M130" s="15">
        <f>VLOOKUP(C130,'[2]S0-12'!$C$3:$Z$492,10,FALSE)</f>
        <v>3.5</v>
      </c>
      <c r="N130" s="15">
        <f>VLOOKUP(C130,'[2]S0-12'!$C$3:$Z$492,11,FALSE)</f>
        <v>2</v>
      </c>
      <c r="O130" s="15">
        <f>VLOOKUP(C130,'[2]S0-12'!$C$3:$Z$492,12,FALSE)</f>
        <v>8</v>
      </c>
      <c r="P130" s="15">
        <f>VLOOKUP(C130,'[2]S0-12'!$C$3:$Z$492,13,FALSE)</f>
        <v>4</v>
      </c>
      <c r="Q130" s="15">
        <f>VLOOKUP(C130,'[2]S0-12'!$C$3:$Z$492,14,FALSE)</f>
        <v>1</v>
      </c>
      <c r="R130" s="15">
        <f>VLOOKUP(C130,'[2]S0-12'!$C$3:$Z$492,15,FALSE)</f>
        <v>2</v>
      </c>
      <c r="S130" s="15">
        <f>VLOOKUP(C130,'[2]S0-12'!$C$3:$Z$492,16,FALSE)</f>
        <v>2</v>
      </c>
      <c r="T130" s="15">
        <f>VLOOKUP(C130,'[2]S0-12'!$C$3:$Z$492,17,FALSE)</f>
        <v>2</v>
      </c>
      <c r="U130" s="15">
        <f>VLOOKUP(C130,'[2]S0-12'!$C$3:$Z$492,18,FALSE)</f>
        <v>8</v>
      </c>
      <c r="V130" s="15">
        <f>VLOOKUP(C130,'[2]S0-12'!$C$3:$Z$492,19,FALSE)</f>
        <v>4</v>
      </c>
      <c r="W130" s="15">
        <f>VLOOKUP(C130,'[2]S0-12'!$C$3:$Z$492,20,FALSE)</f>
        <v>3</v>
      </c>
      <c r="X130" s="15">
        <f>VLOOKUP(C130,'[2]S0-12'!$C$3:$Z$492,21,FALSE)</f>
        <v>5</v>
      </c>
      <c r="Y130" s="15">
        <f>VLOOKUP(C130,'[2]S0-12'!$C$3:$Z$492,22,FALSE)</f>
        <v>1.6666666666666667</v>
      </c>
      <c r="Z130" s="15" t="s">
        <v>21</v>
      </c>
    </row>
    <row r="131" spans="1:26" x14ac:dyDescent="0.25">
      <c r="A131" s="12" t="s">
        <v>137</v>
      </c>
      <c r="B131" s="12" t="s">
        <v>153</v>
      </c>
      <c r="C131" s="13">
        <v>457</v>
      </c>
      <c r="D131" s="14" t="str">
        <f>VLOOKUP(C131,'[1]SO-04'!$C$2:$E$394,3,FALSE)</f>
        <v>I-2</v>
      </c>
      <c r="F131" s="15">
        <v>19</v>
      </c>
      <c r="G131" s="16">
        <v>19</v>
      </c>
      <c r="H131" s="17">
        <f t="shared" si="1"/>
        <v>1</v>
      </c>
      <c r="I131" s="15">
        <f>VLOOKUP(C131,'[2]S0-12'!$C$3:$Z$492,6,FALSE)</f>
        <v>1</v>
      </c>
      <c r="J131" s="15">
        <f>VLOOKUP(C131,'[2]S0-12'!$C$3:$Z$492,7,FALSE)</f>
        <v>2</v>
      </c>
      <c r="K131" s="15">
        <f>VLOOKUP(C131,'[2]S0-12'!$C$3:$Z$492,8,FALSE)</f>
        <v>4</v>
      </c>
      <c r="L131" s="15">
        <f>VLOOKUP(C131,'[2]S0-12'!$C$3:$Z$492,9,FALSE)</f>
        <v>13</v>
      </c>
      <c r="M131" s="15">
        <f>VLOOKUP(C131,'[2]S0-12'!$C$3:$Z$492,10,FALSE)</f>
        <v>3.25</v>
      </c>
      <c r="N131" s="15">
        <f>VLOOKUP(C131,'[2]S0-12'!$C$3:$Z$492,11,FALSE)</f>
        <v>4</v>
      </c>
      <c r="O131" s="15">
        <f>VLOOKUP(C131,'[2]S0-12'!$C$3:$Z$492,12,FALSE)</f>
        <v>10</v>
      </c>
      <c r="P131" s="15">
        <f>VLOOKUP(C131,'[2]S0-12'!$C$3:$Z$492,13,FALSE)</f>
        <v>2.5</v>
      </c>
      <c r="Q131" s="15">
        <f>VLOOKUP(C131,'[2]S0-12'!$C$3:$Z$492,14,FALSE)</f>
        <v>2</v>
      </c>
      <c r="R131" s="15">
        <f>VLOOKUP(C131,'[2]S0-12'!$C$3:$Z$492,15,FALSE)</f>
        <v>1</v>
      </c>
      <c r="S131" s="15">
        <f>VLOOKUP(C131,'[2]S0-12'!$C$3:$Z$492,16,FALSE)</f>
        <v>1</v>
      </c>
      <c r="T131" s="15">
        <f>VLOOKUP(C131,'[2]S0-12'!$C$3:$Z$492,17,FALSE)</f>
        <v>4</v>
      </c>
      <c r="U131" s="15">
        <f>VLOOKUP(C131,'[2]S0-12'!$C$3:$Z$492,18,FALSE)</f>
        <v>10</v>
      </c>
      <c r="V131" s="15">
        <f>VLOOKUP(C131,'[2]S0-12'!$C$3:$Z$492,19,FALSE)</f>
        <v>2.5</v>
      </c>
      <c r="W131" s="15">
        <f>VLOOKUP(C131,'[2]S0-12'!$C$3:$Z$492,20,FALSE)</f>
        <v>6</v>
      </c>
      <c r="X131" s="15">
        <f>VLOOKUP(C131,'[2]S0-12'!$C$3:$Z$492,21,FALSE)</f>
        <v>17</v>
      </c>
      <c r="Y131" s="15">
        <f>VLOOKUP(C131,'[2]S0-12'!$C$3:$Z$492,22,FALSE)</f>
        <v>2.8333333333333335</v>
      </c>
      <c r="Z131" s="15" t="s">
        <v>21</v>
      </c>
    </row>
    <row r="132" spans="1:26" x14ac:dyDescent="0.25">
      <c r="A132" s="12" t="s">
        <v>137</v>
      </c>
      <c r="B132" s="12" t="s">
        <v>154</v>
      </c>
      <c r="C132" s="13">
        <v>458</v>
      </c>
      <c r="D132" s="14" t="str">
        <f>VLOOKUP(C132,'[1]SO-04'!$C$2:$E$394,3,FALSE)</f>
        <v>I-1</v>
      </c>
      <c r="F132" s="15">
        <v>10</v>
      </c>
      <c r="G132" s="16">
        <v>9</v>
      </c>
      <c r="H132" s="17">
        <f t="shared" si="1"/>
        <v>0.9</v>
      </c>
      <c r="I132" s="15">
        <f>VLOOKUP(C132,'[2]S0-12'!$C$3:$Z$492,6,FALSE)</f>
        <v>1</v>
      </c>
      <c r="J132" s="15">
        <f>VLOOKUP(C132,'[2]S0-12'!$C$3:$Z$492,7,FALSE)</f>
        <v>1</v>
      </c>
      <c r="K132" s="15">
        <f>VLOOKUP(C132,'[2]S0-12'!$C$3:$Z$492,8,FALSE)</f>
        <v>2</v>
      </c>
      <c r="L132" s="15">
        <f>VLOOKUP(C132,'[2]S0-12'!$C$3:$Z$492,9,FALSE)</f>
        <v>3</v>
      </c>
      <c r="M132" s="15">
        <f>VLOOKUP(C132,'[2]S0-12'!$C$3:$Z$492,10,FALSE)</f>
        <v>1.5</v>
      </c>
      <c r="N132" s="15">
        <f>VLOOKUP(C132,'[2]S0-12'!$C$3:$Z$492,11,FALSE)</f>
        <v>2</v>
      </c>
      <c r="O132" s="15">
        <f>VLOOKUP(C132,'[2]S0-12'!$C$3:$Z$492,12,FALSE)</f>
        <v>6</v>
      </c>
      <c r="P132" s="15">
        <f>VLOOKUP(C132,'[2]S0-12'!$C$3:$Z$492,13,FALSE)</f>
        <v>3</v>
      </c>
      <c r="Q132" s="15">
        <f>VLOOKUP(C132,'[2]S0-12'!$C$3:$Z$492,14,FALSE)</f>
        <v>1</v>
      </c>
      <c r="R132" s="15">
        <f>VLOOKUP(C132,'[2]S0-12'!$C$3:$Z$492,15,FALSE)</f>
        <v>2</v>
      </c>
      <c r="S132" s="15">
        <f>VLOOKUP(C132,'[2]S0-12'!$C$3:$Z$492,16,FALSE)</f>
        <v>2</v>
      </c>
      <c r="T132" s="15">
        <f>VLOOKUP(C132,'[2]S0-12'!$C$3:$Z$492,17,FALSE)</f>
        <v>2</v>
      </c>
      <c r="U132" s="15">
        <f>VLOOKUP(C132,'[2]S0-12'!$C$3:$Z$492,18,FALSE)</f>
        <v>6</v>
      </c>
      <c r="V132" s="15">
        <f>VLOOKUP(C132,'[2]S0-12'!$C$3:$Z$492,19,FALSE)</f>
        <v>3</v>
      </c>
      <c r="W132" s="15">
        <f>VLOOKUP(C132,'[2]S0-12'!$C$3:$Z$492,20,FALSE)</f>
        <v>3</v>
      </c>
      <c r="X132" s="15">
        <f>VLOOKUP(C132,'[2]S0-12'!$C$3:$Z$492,21,FALSE)</f>
        <v>7</v>
      </c>
      <c r="Y132" s="15">
        <f>VLOOKUP(C132,'[2]S0-12'!$C$3:$Z$492,22,FALSE)</f>
        <v>2.3333333333333335</v>
      </c>
      <c r="Z132" s="15" t="s">
        <v>21</v>
      </c>
    </row>
    <row r="133" spans="1:26" x14ac:dyDescent="0.25">
      <c r="A133" s="12" t="s">
        <v>137</v>
      </c>
      <c r="B133" s="12" t="s">
        <v>155</v>
      </c>
      <c r="C133" s="13">
        <v>6880</v>
      </c>
      <c r="D133" s="14" t="str">
        <f>VLOOKUP(C133,'[1]SO-04'!$C$2:$E$394,3,FALSE)</f>
        <v>I-2</v>
      </c>
      <c r="F133" s="15">
        <v>34</v>
      </c>
      <c r="G133" s="16">
        <v>34</v>
      </c>
      <c r="H133" s="17">
        <f t="shared" ref="H133:H143" si="2">G133/F133</f>
        <v>1</v>
      </c>
      <c r="I133" s="15">
        <f>VLOOKUP(C133,'[2]S0-12'!$C$3:$Z$492,6,FALSE)</f>
        <v>1</v>
      </c>
      <c r="J133" s="15">
        <f>VLOOKUP(C133,'[2]S0-12'!$C$3:$Z$492,7,FALSE)</f>
        <v>3</v>
      </c>
      <c r="K133" s="15">
        <f>VLOOKUP(C133,'[2]S0-12'!$C$3:$Z$492,8,FALSE)</f>
        <v>6</v>
      </c>
      <c r="L133" s="15">
        <f>VLOOKUP(C133,'[2]S0-12'!$C$3:$Z$492,9,FALSE)</f>
        <v>17</v>
      </c>
      <c r="M133" s="15">
        <f>VLOOKUP(C133,'[2]S0-12'!$C$3:$Z$492,10,FALSE)</f>
        <v>2.8333333333333335</v>
      </c>
      <c r="N133" s="15">
        <f>VLOOKUP(C133,'[2]S0-12'!$C$3:$Z$492,11,FALSE)</f>
        <v>6</v>
      </c>
      <c r="O133" s="15">
        <f>VLOOKUP(C133,'[2]S0-12'!$C$3:$Z$492,12,FALSE)</f>
        <v>8</v>
      </c>
      <c r="P133" s="15">
        <f>VLOOKUP(C133,'[2]S0-12'!$C$3:$Z$492,13,FALSE)</f>
        <v>1.3333333333333333</v>
      </c>
      <c r="Q133" s="15">
        <f>VLOOKUP(C133,'[2]S0-12'!$C$3:$Z$492,14,FALSE)</f>
        <v>3</v>
      </c>
      <c r="R133" s="15">
        <f>VLOOKUP(C133,'[2]S0-12'!$C$3:$Z$492,15,FALSE)</f>
        <v>2</v>
      </c>
      <c r="S133" s="15">
        <f>VLOOKUP(C133,'[2]S0-12'!$C$3:$Z$492,16,FALSE)</f>
        <v>1</v>
      </c>
      <c r="T133" s="15">
        <f>VLOOKUP(C133,'[2]S0-12'!$C$3:$Z$492,17,FALSE)</f>
        <v>6</v>
      </c>
      <c r="U133" s="15">
        <f>VLOOKUP(C133,'[2]S0-12'!$C$3:$Z$492,18,FALSE)</f>
        <v>8</v>
      </c>
      <c r="V133" s="15">
        <f>VLOOKUP(C133,'[2]S0-12'!$C$3:$Z$492,19,FALSE)</f>
        <v>1.3333333333333333</v>
      </c>
      <c r="W133" s="15">
        <f>VLOOKUP(C133,'[2]S0-12'!$C$3:$Z$492,20,FALSE)</f>
        <v>9</v>
      </c>
      <c r="X133" s="15">
        <f>VLOOKUP(C133,'[2]S0-12'!$C$3:$Z$492,21,FALSE)</f>
        <v>16</v>
      </c>
      <c r="Y133" s="15">
        <f>VLOOKUP(C133,'[2]S0-12'!$C$3:$Z$492,22,FALSE)</f>
        <v>1.7777777777777777</v>
      </c>
      <c r="Z133" s="15" t="s">
        <v>21</v>
      </c>
    </row>
    <row r="134" spans="1:26" x14ac:dyDescent="0.25">
      <c r="A134" s="12" t="s">
        <v>137</v>
      </c>
      <c r="B134" s="12" t="s">
        <v>156</v>
      </c>
      <c r="C134" s="13">
        <v>11138</v>
      </c>
      <c r="D134" s="14" t="str">
        <f>VLOOKUP(C134,'[1]SO-04'!$C$2:$E$394,3,FALSE)</f>
        <v>I-1</v>
      </c>
      <c r="F134" s="15">
        <v>15</v>
      </c>
      <c r="G134" s="16">
        <v>15</v>
      </c>
      <c r="H134" s="17">
        <f t="shared" si="2"/>
        <v>1</v>
      </c>
      <c r="I134" s="15">
        <f>VLOOKUP(C134,'[2]S0-12'!$C$3:$Z$492,6,FALSE)</f>
        <v>1</v>
      </c>
      <c r="J134" s="15">
        <f>VLOOKUP(C134,'[2]S0-12'!$C$3:$Z$492,7,FALSE)</f>
        <v>2</v>
      </c>
      <c r="K134" s="15">
        <f>VLOOKUP(C134,'[2]S0-12'!$C$3:$Z$492,8,FALSE)</f>
        <v>4</v>
      </c>
      <c r="L134" s="15">
        <f>VLOOKUP(C134,'[2]S0-12'!$C$3:$Z$492,9,FALSE)</f>
        <v>31</v>
      </c>
      <c r="M134" s="15">
        <f>VLOOKUP(C134,'[2]S0-12'!$C$3:$Z$492,10,FALSE)</f>
        <v>7.75</v>
      </c>
      <c r="N134" s="15">
        <f>VLOOKUP(C134,'[2]S0-12'!$C$3:$Z$492,11,FALSE)</f>
        <v>4</v>
      </c>
      <c r="O134" s="15">
        <f>VLOOKUP(C134,'[2]S0-12'!$C$3:$Z$492,12,FALSE)</f>
        <v>22</v>
      </c>
      <c r="P134" s="15">
        <f>VLOOKUP(C134,'[2]S0-12'!$C$3:$Z$492,13,FALSE)</f>
        <v>5.5</v>
      </c>
      <c r="Q134" s="15">
        <f>VLOOKUP(C134,'[2]S0-12'!$C$3:$Z$492,14,FALSE)</f>
        <v>2</v>
      </c>
      <c r="R134" s="15">
        <f>VLOOKUP(C134,'[2]S0-12'!$C$3:$Z$492,15,FALSE)</f>
        <v>2</v>
      </c>
      <c r="S134" s="15">
        <f>VLOOKUP(C134,'[2]S0-12'!$C$3:$Z$492,16,FALSE)</f>
        <v>1</v>
      </c>
      <c r="T134" s="15">
        <f>VLOOKUP(C134,'[2]S0-12'!$C$3:$Z$492,17,FALSE)</f>
        <v>4</v>
      </c>
      <c r="U134" s="15">
        <f>VLOOKUP(C134,'[2]S0-12'!$C$3:$Z$492,18,FALSE)</f>
        <v>22</v>
      </c>
      <c r="V134" s="15">
        <f>VLOOKUP(C134,'[2]S0-12'!$C$3:$Z$492,19,FALSE)</f>
        <v>5.5</v>
      </c>
      <c r="W134" s="15">
        <f>VLOOKUP(C134,'[2]S0-12'!$C$3:$Z$492,20,FALSE)</f>
        <v>6</v>
      </c>
      <c r="X134" s="15">
        <f>VLOOKUP(C134,'[2]S0-12'!$C$3:$Z$492,21,FALSE)</f>
        <v>43</v>
      </c>
      <c r="Y134" s="15">
        <f>VLOOKUP(C134,'[2]S0-12'!$C$3:$Z$492,22,FALSE)</f>
        <v>7.166666666666667</v>
      </c>
      <c r="Z134" s="15" t="s">
        <v>21</v>
      </c>
    </row>
    <row r="135" spans="1:26" x14ac:dyDescent="0.25">
      <c r="A135" s="12" t="s">
        <v>137</v>
      </c>
      <c r="B135" s="12" t="s">
        <v>157</v>
      </c>
      <c r="C135" s="13">
        <v>21797</v>
      </c>
      <c r="D135" s="14" t="str">
        <f>VLOOKUP(C135,'[1]SO-04'!$C$2:$E$394,3,FALSE)</f>
        <v>I-1</v>
      </c>
      <c r="F135" s="15">
        <v>22</v>
      </c>
      <c r="G135" s="16">
        <v>25</v>
      </c>
      <c r="H135" s="17">
        <f t="shared" si="2"/>
        <v>1.1363636363636365</v>
      </c>
      <c r="I135" s="15">
        <f>VLOOKUP(C135,'[2]S0-12'!$C$3:$Z$492,6,FALSE)</f>
        <v>1</v>
      </c>
      <c r="J135" s="15">
        <f>VLOOKUP(C135,'[2]S0-12'!$C$3:$Z$492,7,FALSE)</f>
        <v>3</v>
      </c>
      <c r="K135" s="15">
        <f>VLOOKUP(C135,'[2]S0-12'!$C$3:$Z$492,8,FALSE)</f>
        <v>6</v>
      </c>
      <c r="L135" s="15">
        <f>VLOOKUP(C135,'[2]S0-12'!$C$3:$Z$492,9,FALSE)</f>
        <v>19</v>
      </c>
      <c r="M135" s="15">
        <f>VLOOKUP(C135,'[2]S0-12'!$C$3:$Z$492,10,FALSE)</f>
        <v>3.1666666666666665</v>
      </c>
      <c r="N135" s="15">
        <f>VLOOKUP(C135,'[2]S0-12'!$C$3:$Z$492,11,FALSE)</f>
        <v>6</v>
      </c>
      <c r="O135" s="15">
        <f>VLOOKUP(C135,'[2]S0-12'!$C$3:$Z$492,12,FALSE)</f>
        <v>10</v>
      </c>
      <c r="P135" s="15">
        <f>VLOOKUP(C135,'[2]S0-12'!$C$3:$Z$492,13,FALSE)</f>
        <v>1.6666666666666667</v>
      </c>
      <c r="Q135" s="15">
        <f>VLOOKUP(C135,'[2]S0-12'!$C$3:$Z$492,14,FALSE)</f>
        <v>3</v>
      </c>
      <c r="R135" s="15">
        <f>VLOOKUP(C135,'[2]S0-12'!$C$3:$Z$492,15,FALSE)</f>
        <v>1</v>
      </c>
      <c r="S135" s="15">
        <f>VLOOKUP(C135,'[2]S0-12'!$C$3:$Z$492,16,FALSE)</f>
        <v>1</v>
      </c>
      <c r="T135" s="15">
        <f>VLOOKUP(C135,'[2]S0-12'!$C$3:$Z$492,17,FALSE)</f>
        <v>6</v>
      </c>
      <c r="U135" s="15">
        <f>VLOOKUP(C135,'[2]S0-12'!$C$3:$Z$492,18,FALSE)</f>
        <v>10</v>
      </c>
      <c r="V135" s="15">
        <f>VLOOKUP(C135,'[2]S0-12'!$C$3:$Z$492,19,FALSE)</f>
        <v>1.6666666666666667</v>
      </c>
      <c r="W135" s="15">
        <f>VLOOKUP(C135,'[2]S0-12'!$C$3:$Z$492,20,FALSE)</f>
        <v>9</v>
      </c>
      <c r="X135" s="15">
        <f>VLOOKUP(C135,'[2]S0-12'!$C$3:$Z$492,21,FALSE)</f>
        <v>18</v>
      </c>
      <c r="Y135" s="15">
        <f>VLOOKUP(C135,'[2]S0-12'!$C$3:$Z$492,22,FALSE)</f>
        <v>2</v>
      </c>
      <c r="Z135" s="15" t="s">
        <v>21</v>
      </c>
    </row>
    <row r="136" spans="1:26" x14ac:dyDescent="0.25">
      <c r="A136" s="12" t="s">
        <v>137</v>
      </c>
      <c r="B136" s="12" t="s">
        <v>158</v>
      </c>
      <c r="C136" s="13">
        <v>21800</v>
      </c>
      <c r="D136" s="14" t="str">
        <f>VLOOKUP(C136,'[1]SO-04'!$C$2:$E$394,3,FALSE)</f>
        <v>I-1</v>
      </c>
      <c r="F136" s="15">
        <v>5</v>
      </c>
      <c r="G136" s="16">
        <v>5</v>
      </c>
      <c r="H136" s="17">
        <f t="shared" si="2"/>
        <v>1</v>
      </c>
      <c r="I136" s="15">
        <f>VLOOKUP(C136,'[2]S0-12'!$C$3:$Z$492,6,FALSE)</f>
        <v>1</v>
      </c>
      <c r="J136" s="15">
        <f>VLOOKUP(C136,'[2]S0-12'!$C$3:$Z$492,7,FALSE)</f>
        <v>1</v>
      </c>
      <c r="K136" s="15">
        <f>VLOOKUP(C136,'[2]S0-12'!$C$3:$Z$492,8,FALSE)</f>
        <v>2</v>
      </c>
      <c r="L136" s="15">
        <f>VLOOKUP(C136,'[2]S0-12'!$C$3:$Z$492,9,FALSE)</f>
        <v>6</v>
      </c>
      <c r="M136" s="15">
        <f>VLOOKUP(C136,'[2]S0-12'!$C$3:$Z$492,10,FALSE)</f>
        <v>3</v>
      </c>
      <c r="N136" s="15">
        <f>VLOOKUP(C136,'[2]S0-12'!$C$3:$Z$492,11,FALSE)</f>
        <v>2</v>
      </c>
      <c r="O136" s="15">
        <f>VLOOKUP(C136,'[2]S0-12'!$C$3:$Z$492,12,FALSE)</f>
        <v>4</v>
      </c>
      <c r="P136" s="15">
        <f>VLOOKUP(C136,'[2]S0-12'!$C$3:$Z$492,13,FALSE)</f>
        <v>2</v>
      </c>
      <c r="Q136" s="15">
        <f>VLOOKUP(C136,'[2]S0-12'!$C$3:$Z$492,14,FALSE)</f>
        <v>1</v>
      </c>
      <c r="R136" s="15">
        <f>VLOOKUP(C136,'[2]S0-12'!$C$3:$Z$492,15,FALSE)</f>
        <v>2</v>
      </c>
      <c r="S136" s="15">
        <f>VLOOKUP(C136,'[2]S0-12'!$C$3:$Z$492,16,FALSE)</f>
        <v>2</v>
      </c>
      <c r="T136" s="15">
        <f>VLOOKUP(C136,'[2]S0-12'!$C$3:$Z$492,17,FALSE)</f>
        <v>2</v>
      </c>
      <c r="U136" s="15">
        <f>VLOOKUP(C136,'[2]S0-12'!$C$3:$Z$492,18,FALSE)</f>
        <v>4</v>
      </c>
      <c r="V136" s="15">
        <f>VLOOKUP(C136,'[2]S0-12'!$C$3:$Z$492,19,FALSE)</f>
        <v>2</v>
      </c>
      <c r="W136" s="15">
        <f>VLOOKUP(C136,'[2]S0-12'!$C$3:$Z$492,20,FALSE)</f>
        <v>3</v>
      </c>
      <c r="X136" s="15">
        <f>VLOOKUP(C136,'[2]S0-12'!$C$3:$Z$492,21,FALSE)</f>
        <v>6</v>
      </c>
      <c r="Y136" s="15">
        <f>VLOOKUP(C136,'[2]S0-12'!$C$3:$Z$492,22,FALSE)</f>
        <v>2</v>
      </c>
      <c r="Z136" s="15" t="s">
        <v>21</v>
      </c>
    </row>
    <row r="137" spans="1:26" x14ac:dyDescent="0.25">
      <c r="A137" s="12" t="s">
        <v>137</v>
      </c>
      <c r="B137" s="12" t="s">
        <v>159</v>
      </c>
      <c r="C137" s="13">
        <v>21801</v>
      </c>
      <c r="D137" s="14" t="str">
        <f>VLOOKUP(C137,'[1]SO-04'!$C$2:$E$394,3,FALSE)</f>
        <v>I-1</v>
      </c>
      <c r="F137" s="15">
        <v>36</v>
      </c>
      <c r="G137" s="16">
        <v>40</v>
      </c>
      <c r="H137" s="17">
        <f t="shared" si="2"/>
        <v>1.1111111111111112</v>
      </c>
      <c r="I137" s="15">
        <f>VLOOKUP(C137,'[2]S0-12'!$C$3:$Z$492,6,FALSE)</f>
        <v>1</v>
      </c>
      <c r="J137" s="15">
        <f>VLOOKUP(C137,'[2]S0-12'!$C$3:$Z$492,7,FALSE)</f>
        <v>3</v>
      </c>
      <c r="K137" s="15">
        <f>VLOOKUP(C137,'[2]S0-12'!$C$3:$Z$492,8,FALSE)</f>
        <v>6</v>
      </c>
      <c r="L137" s="15">
        <f>VLOOKUP(C137,'[2]S0-12'!$C$3:$Z$492,9,FALSE)</f>
        <v>16</v>
      </c>
      <c r="M137" s="15">
        <f>VLOOKUP(C137,'[2]S0-12'!$C$3:$Z$492,10,FALSE)</f>
        <v>2.6666666666666665</v>
      </c>
      <c r="N137" s="15">
        <f>VLOOKUP(C137,'[2]S0-12'!$C$3:$Z$492,11,FALSE)</f>
        <v>6</v>
      </c>
      <c r="O137" s="15">
        <f>VLOOKUP(C137,'[2]S0-12'!$C$3:$Z$492,12,FALSE)</f>
        <v>22</v>
      </c>
      <c r="P137" s="15">
        <f>VLOOKUP(C137,'[2]S0-12'!$C$3:$Z$492,13,FALSE)</f>
        <v>3.6666666666666665</v>
      </c>
      <c r="Q137" s="15">
        <f>VLOOKUP(C137,'[2]S0-12'!$C$3:$Z$492,14,FALSE)</f>
        <v>3</v>
      </c>
      <c r="R137" s="15">
        <f>VLOOKUP(C137,'[2]S0-12'!$C$3:$Z$492,15,FALSE)</f>
        <v>2</v>
      </c>
      <c r="S137" s="15">
        <f>VLOOKUP(C137,'[2]S0-12'!$C$3:$Z$492,16,FALSE)</f>
        <v>1</v>
      </c>
      <c r="T137" s="15">
        <f>VLOOKUP(C137,'[2]S0-12'!$C$3:$Z$492,17,FALSE)</f>
        <v>6</v>
      </c>
      <c r="U137" s="15">
        <f>VLOOKUP(C137,'[2]S0-12'!$C$3:$Z$492,18,FALSE)</f>
        <v>22</v>
      </c>
      <c r="V137" s="15">
        <f>VLOOKUP(C137,'[2]S0-12'!$C$3:$Z$492,19,FALSE)</f>
        <v>3.6666666666666665</v>
      </c>
      <c r="W137" s="15">
        <f>VLOOKUP(C137,'[2]S0-12'!$C$3:$Z$492,20,FALSE)</f>
        <v>9</v>
      </c>
      <c r="X137" s="15">
        <f>VLOOKUP(C137,'[2]S0-12'!$C$3:$Z$492,21,FALSE)</f>
        <v>34</v>
      </c>
      <c r="Y137" s="15">
        <f>VLOOKUP(C137,'[2]S0-12'!$C$3:$Z$492,22,FALSE)</f>
        <v>3.7777777777777777</v>
      </c>
      <c r="Z137" s="15" t="s">
        <v>21</v>
      </c>
    </row>
    <row r="138" spans="1:26" x14ac:dyDescent="0.25">
      <c r="A138" s="12" t="s">
        <v>137</v>
      </c>
      <c r="B138" s="12" t="s">
        <v>160</v>
      </c>
      <c r="C138" s="13">
        <v>21802</v>
      </c>
      <c r="D138" s="14" t="str">
        <f>VLOOKUP(C138,'[1]SO-04'!$C$2:$E$394,3,FALSE)</f>
        <v>I-1</v>
      </c>
      <c r="F138" s="15">
        <v>1</v>
      </c>
      <c r="G138" s="16">
        <v>1</v>
      </c>
      <c r="H138" s="17">
        <f t="shared" si="2"/>
        <v>1</v>
      </c>
      <c r="I138" s="15">
        <f>VLOOKUP(C138,'[2]S0-12'!$C$3:$Z$492,6,FALSE)</f>
        <v>1</v>
      </c>
      <c r="J138" s="15">
        <f>VLOOKUP(C138,'[2]S0-12'!$C$3:$Z$492,7,FALSE)</f>
        <v>1</v>
      </c>
      <c r="K138" s="15">
        <f>VLOOKUP(C138,'[2]S0-12'!$C$3:$Z$492,8,FALSE)</f>
        <v>2</v>
      </c>
      <c r="L138" s="15">
        <f>VLOOKUP(C138,'[2]S0-12'!$C$3:$Z$492,9,FALSE)</f>
        <v>9</v>
      </c>
      <c r="M138" s="15">
        <f>VLOOKUP(C138,'[2]S0-12'!$C$3:$Z$492,10,FALSE)</f>
        <v>4.5</v>
      </c>
      <c r="N138" s="15">
        <f>VLOOKUP(C138,'[2]S0-12'!$C$3:$Z$492,11,FALSE)</f>
        <v>2</v>
      </c>
      <c r="O138" s="15">
        <f>VLOOKUP(C138,'[2]S0-12'!$C$3:$Z$492,12,FALSE)</f>
        <v>6</v>
      </c>
      <c r="P138" s="15">
        <f>VLOOKUP(C138,'[2]S0-12'!$C$3:$Z$492,13,FALSE)</f>
        <v>3</v>
      </c>
      <c r="Q138" s="15">
        <f>VLOOKUP(C138,'[2]S0-12'!$C$3:$Z$492,14,FALSE)</f>
        <v>1</v>
      </c>
      <c r="R138" s="15">
        <f>VLOOKUP(C138,'[2]S0-12'!$C$3:$Z$492,15,FALSE)</f>
        <v>2</v>
      </c>
      <c r="S138" s="15">
        <f>VLOOKUP(C138,'[2]S0-12'!$C$3:$Z$492,16,FALSE)</f>
        <v>2</v>
      </c>
      <c r="T138" s="15">
        <f>VLOOKUP(C138,'[2]S0-12'!$C$3:$Z$492,17,FALSE)</f>
        <v>2</v>
      </c>
      <c r="U138" s="15">
        <f>VLOOKUP(C138,'[2]S0-12'!$C$3:$Z$492,18,FALSE)</f>
        <v>6</v>
      </c>
      <c r="V138" s="15">
        <f>VLOOKUP(C138,'[2]S0-12'!$C$3:$Z$492,19,FALSE)</f>
        <v>3</v>
      </c>
      <c r="W138" s="15">
        <f>VLOOKUP(C138,'[2]S0-12'!$C$3:$Z$492,20,FALSE)</f>
        <v>3</v>
      </c>
      <c r="X138" s="15">
        <f>VLOOKUP(C138,'[2]S0-12'!$C$3:$Z$492,21,FALSE)</f>
        <v>7</v>
      </c>
      <c r="Y138" s="15">
        <f>VLOOKUP(C138,'[2]S0-12'!$C$3:$Z$492,22,FALSE)</f>
        <v>2.3333333333333335</v>
      </c>
      <c r="Z138" s="15" t="s">
        <v>21</v>
      </c>
    </row>
    <row r="139" spans="1:26" x14ac:dyDescent="0.25">
      <c r="A139" s="12" t="s">
        <v>137</v>
      </c>
      <c r="B139" s="12" t="s">
        <v>161</v>
      </c>
      <c r="C139" s="13">
        <v>21803</v>
      </c>
      <c r="D139" s="14" t="str">
        <f>VLOOKUP(C139,'[1]SO-04'!$C$2:$E$394,3,FALSE)</f>
        <v>I-1</v>
      </c>
      <c r="F139" s="15">
        <v>10</v>
      </c>
      <c r="G139" s="16">
        <v>11</v>
      </c>
      <c r="H139" s="17">
        <f t="shared" si="2"/>
        <v>1.1000000000000001</v>
      </c>
      <c r="I139" s="15">
        <f>VLOOKUP(C139,'[2]S0-12'!$C$3:$Z$492,6,FALSE)</f>
        <v>1</v>
      </c>
      <c r="J139" s="15">
        <f>VLOOKUP(C139,'[2]S0-12'!$C$3:$Z$492,7,FALSE)</f>
        <v>1</v>
      </c>
      <c r="K139" s="15">
        <f>VLOOKUP(C139,'[2]S0-12'!$C$3:$Z$492,8,FALSE)</f>
        <v>2</v>
      </c>
      <c r="L139" s="15">
        <f>VLOOKUP(C139,'[2]S0-12'!$C$3:$Z$492,9,FALSE)</f>
        <v>12</v>
      </c>
      <c r="M139" s="15">
        <f>VLOOKUP(C139,'[2]S0-12'!$C$3:$Z$492,10,FALSE)</f>
        <v>6</v>
      </c>
      <c r="N139" s="15">
        <f>VLOOKUP(C139,'[2]S0-12'!$C$3:$Z$492,11,FALSE)</f>
        <v>2</v>
      </c>
      <c r="O139" s="15">
        <f>VLOOKUP(C139,'[2]S0-12'!$C$3:$Z$492,12,FALSE)</f>
        <v>8</v>
      </c>
      <c r="P139" s="15">
        <f>VLOOKUP(C139,'[2]S0-12'!$C$3:$Z$492,13,FALSE)</f>
        <v>4</v>
      </c>
      <c r="Q139" s="15">
        <f>VLOOKUP(C139,'[2]S0-12'!$C$3:$Z$492,14,FALSE)</f>
        <v>1</v>
      </c>
      <c r="R139" s="15">
        <f>VLOOKUP(C139,'[2]S0-12'!$C$3:$Z$492,15,FALSE)</f>
        <v>1</v>
      </c>
      <c r="S139" s="15">
        <f>VLOOKUP(C139,'[2]S0-12'!$C$3:$Z$492,16,FALSE)</f>
        <v>1</v>
      </c>
      <c r="T139" s="15">
        <f>VLOOKUP(C139,'[2]S0-12'!$C$3:$Z$492,17,FALSE)</f>
        <v>2</v>
      </c>
      <c r="U139" s="15">
        <f>VLOOKUP(C139,'[2]S0-12'!$C$3:$Z$492,18,FALSE)</f>
        <v>8</v>
      </c>
      <c r="V139" s="15">
        <f>VLOOKUP(C139,'[2]S0-12'!$C$3:$Z$492,19,FALSE)</f>
        <v>4</v>
      </c>
      <c r="W139" s="15">
        <f>VLOOKUP(C139,'[2]S0-12'!$C$3:$Z$492,20,FALSE)</f>
        <v>3</v>
      </c>
      <c r="X139" s="15">
        <f>VLOOKUP(C139,'[2]S0-12'!$C$3:$Z$492,21,FALSE)</f>
        <v>6</v>
      </c>
      <c r="Y139" s="15">
        <f>VLOOKUP(C139,'[2]S0-12'!$C$3:$Z$492,22,FALSE)</f>
        <v>2</v>
      </c>
      <c r="Z139" s="15" t="s">
        <v>21</v>
      </c>
    </row>
    <row r="140" spans="1:26" x14ac:dyDescent="0.25">
      <c r="A140" s="12" t="s">
        <v>137</v>
      </c>
      <c r="B140" s="12" t="s">
        <v>162</v>
      </c>
      <c r="C140" s="13">
        <v>21804</v>
      </c>
      <c r="D140" s="14" t="str">
        <f>VLOOKUP(C140,'[1]SO-04'!$C$2:$E$394,3,FALSE)</f>
        <v>I-1</v>
      </c>
      <c r="F140" s="15">
        <v>45</v>
      </c>
      <c r="G140" s="16">
        <v>45</v>
      </c>
      <c r="H140" s="17">
        <f t="shared" si="2"/>
        <v>1</v>
      </c>
      <c r="I140" s="15">
        <f>VLOOKUP(C140,'[2]S0-12'!$C$3:$Z$492,6,FALSE)</f>
        <v>1</v>
      </c>
      <c r="J140" s="15">
        <f>VLOOKUP(C140,'[2]S0-12'!$C$3:$Z$492,7,FALSE)</f>
        <v>5</v>
      </c>
      <c r="K140" s="15">
        <f>VLOOKUP(C140,'[2]S0-12'!$C$3:$Z$492,8,FALSE)</f>
        <v>10</v>
      </c>
      <c r="L140" s="15">
        <f>VLOOKUP(C140,'[2]S0-12'!$C$3:$Z$492,9,FALSE)</f>
        <v>19</v>
      </c>
      <c r="M140" s="15">
        <f>VLOOKUP(C140,'[2]S0-12'!$C$3:$Z$492,10,FALSE)</f>
        <v>1.9</v>
      </c>
      <c r="N140" s="15">
        <f>VLOOKUP(C140,'[2]S0-12'!$C$3:$Z$492,11,FALSE)</f>
        <v>10</v>
      </c>
      <c r="O140" s="15">
        <f>VLOOKUP(C140,'[2]S0-12'!$C$3:$Z$492,12,FALSE)</f>
        <v>10</v>
      </c>
      <c r="P140" s="15">
        <f>VLOOKUP(C140,'[2]S0-12'!$C$3:$Z$492,13,FALSE)</f>
        <v>1</v>
      </c>
      <c r="Q140" s="15">
        <f>VLOOKUP(C140,'[2]S0-12'!$C$3:$Z$492,14,FALSE)</f>
        <v>5</v>
      </c>
      <c r="R140" s="15">
        <f>VLOOKUP(C140,'[2]S0-12'!$C$3:$Z$492,15,FALSE)</f>
        <v>0</v>
      </c>
      <c r="S140" s="15">
        <f>VLOOKUP(C140,'[2]S0-12'!$C$3:$Z$492,16,FALSE)</f>
        <v>1</v>
      </c>
      <c r="T140" s="15">
        <f>VLOOKUP(C140,'[2]S0-12'!$C$3:$Z$492,17,FALSE)</f>
        <v>10</v>
      </c>
      <c r="U140" s="15">
        <f>VLOOKUP(C140,'[2]S0-12'!$C$3:$Z$492,18,FALSE)</f>
        <v>10</v>
      </c>
      <c r="V140" s="15">
        <f>VLOOKUP(C140,'[2]S0-12'!$C$3:$Z$492,19,FALSE)</f>
        <v>1</v>
      </c>
      <c r="W140" s="15">
        <f>VLOOKUP(C140,'[2]S0-12'!$C$3:$Z$492,20,FALSE)</f>
        <v>15</v>
      </c>
      <c r="X140" s="15">
        <f>VLOOKUP(C140,'[2]S0-12'!$C$3:$Z$492,21,FALSE)</f>
        <v>6</v>
      </c>
      <c r="Y140" s="15">
        <f>VLOOKUP(C140,'[2]S0-12'!$C$3:$Z$492,22,FALSE)</f>
        <v>0.4</v>
      </c>
      <c r="Z140" s="15" t="str">
        <f>VLOOKUP(C140,'[2]S0-12'!$C$3:$Z$492,23,FALSE)</f>
        <v>NO</v>
      </c>
    </row>
    <row r="141" spans="1:26" x14ac:dyDescent="0.25">
      <c r="A141" s="12" t="s">
        <v>137</v>
      </c>
      <c r="B141" s="12" t="s">
        <v>163</v>
      </c>
      <c r="C141" s="13">
        <v>21805</v>
      </c>
      <c r="D141" s="14" t="str">
        <f>VLOOKUP(C141,'[1]SO-04'!$C$2:$E$394,3,FALSE)</f>
        <v>I-1</v>
      </c>
      <c r="F141" s="15">
        <v>15</v>
      </c>
      <c r="G141" s="16">
        <v>16</v>
      </c>
      <c r="H141" s="17">
        <f t="shared" si="2"/>
        <v>1.0666666666666667</v>
      </c>
      <c r="I141" s="15">
        <f>VLOOKUP(C141,'[2]S0-12'!$C$3:$Z$492,6,FALSE)</f>
        <v>1</v>
      </c>
      <c r="J141" s="15">
        <f>VLOOKUP(C141,'[2]S0-12'!$C$3:$Z$492,7,FALSE)</f>
        <v>2</v>
      </c>
      <c r="K141" s="15">
        <f>VLOOKUP(C141,'[2]S0-12'!$C$3:$Z$492,8,FALSE)</f>
        <v>4</v>
      </c>
      <c r="L141" s="15">
        <f>VLOOKUP(C141,'[2]S0-12'!$C$3:$Z$492,9,FALSE)</f>
        <v>9</v>
      </c>
      <c r="M141" s="15">
        <f>VLOOKUP(C141,'[2]S0-12'!$C$3:$Z$492,10,FALSE)</f>
        <v>2.25</v>
      </c>
      <c r="N141" s="15">
        <f>VLOOKUP(C141,'[2]S0-12'!$C$3:$Z$492,11,FALSE)</f>
        <v>4</v>
      </c>
      <c r="O141" s="15">
        <f>VLOOKUP(C141,'[2]S0-12'!$C$3:$Z$492,12,FALSE)</f>
        <v>12</v>
      </c>
      <c r="P141" s="15">
        <f>VLOOKUP(C141,'[2]S0-12'!$C$3:$Z$492,13,FALSE)</f>
        <v>3</v>
      </c>
      <c r="Q141" s="15">
        <f>VLOOKUP(C141,'[2]S0-12'!$C$3:$Z$492,14,FALSE)</f>
        <v>2</v>
      </c>
      <c r="R141" s="15">
        <f>VLOOKUP(C141,'[2]S0-12'!$C$3:$Z$492,15,FALSE)</f>
        <v>1</v>
      </c>
      <c r="S141" s="15">
        <f>VLOOKUP(C141,'[2]S0-12'!$C$3:$Z$492,16,FALSE)</f>
        <v>1</v>
      </c>
      <c r="T141" s="15">
        <f>VLOOKUP(C141,'[2]S0-12'!$C$3:$Z$492,17,FALSE)</f>
        <v>4</v>
      </c>
      <c r="U141" s="15">
        <f>VLOOKUP(C141,'[2]S0-12'!$C$3:$Z$492,18,FALSE)</f>
        <v>12</v>
      </c>
      <c r="V141" s="15">
        <f>VLOOKUP(C141,'[2]S0-12'!$C$3:$Z$492,19,FALSE)</f>
        <v>3</v>
      </c>
      <c r="W141" s="15">
        <f>VLOOKUP(C141,'[2]S0-12'!$C$3:$Z$492,20,FALSE)</f>
        <v>6</v>
      </c>
      <c r="X141" s="15">
        <f>VLOOKUP(C141,'[2]S0-12'!$C$3:$Z$492,21,FALSE)</f>
        <v>12</v>
      </c>
      <c r="Y141" s="15">
        <f>VLOOKUP(C141,'[2]S0-12'!$C$3:$Z$492,22,FALSE)</f>
        <v>2</v>
      </c>
      <c r="Z141" s="15" t="s">
        <v>21</v>
      </c>
    </row>
    <row r="142" spans="1:26" x14ac:dyDescent="0.25">
      <c r="A142" s="12" t="s">
        <v>137</v>
      </c>
      <c r="B142" s="12" t="s">
        <v>164</v>
      </c>
      <c r="C142" s="13">
        <v>21806</v>
      </c>
      <c r="D142" s="14" t="str">
        <f>VLOOKUP(C142,'[1]SO-04'!$C$2:$E$394,3,FALSE)</f>
        <v>I-1</v>
      </c>
      <c r="F142" s="15">
        <v>10</v>
      </c>
      <c r="G142" s="16">
        <v>10</v>
      </c>
      <c r="H142" s="17">
        <f t="shared" si="2"/>
        <v>1</v>
      </c>
      <c r="I142" s="15">
        <f>VLOOKUP(C142,'[2]S0-12'!$C$3:$Z$492,6,FALSE)</f>
        <v>1</v>
      </c>
      <c r="J142" s="15">
        <f>VLOOKUP(C142,'[2]S0-12'!$C$3:$Z$492,7,FALSE)</f>
        <v>2</v>
      </c>
      <c r="K142" s="15">
        <f>VLOOKUP(C142,'[2]S0-12'!$C$3:$Z$492,8,FALSE)</f>
        <v>4</v>
      </c>
      <c r="L142" s="15">
        <f>VLOOKUP(C142,'[2]S0-12'!$C$3:$Z$492,9,FALSE)</f>
        <v>12</v>
      </c>
      <c r="M142" s="15">
        <f>VLOOKUP(C142,'[2]S0-12'!$C$3:$Z$492,10,FALSE)</f>
        <v>3</v>
      </c>
      <c r="N142" s="15">
        <f>VLOOKUP(C142,'[2]S0-12'!$C$3:$Z$492,11,FALSE)</f>
        <v>4</v>
      </c>
      <c r="O142" s="15">
        <f>VLOOKUP(C142,'[2]S0-12'!$C$3:$Z$492,12,FALSE)</f>
        <v>3</v>
      </c>
      <c r="P142" s="15">
        <f>VLOOKUP(C142,'[2]S0-12'!$C$3:$Z$492,13,FALSE)</f>
        <v>0.75</v>
      </c>
      <c r="Q142" s="15">
        <f>VLOOKUP(C142,'[2]S0-12'!$C$3:$Z$492,14,FALSE)</f>
        <v>2</v>
      </c>
      <c r="R142" s="15">
        <f>VLOOKUP(C142,'[2]S0-12'!$C$3:$Z$492,15,FALSE)</f>
        <v>1</v>
      </c>
      <c r="S142" s="15">
        <f>VLOOKUP(C142,'[2]S0-12'!$C$3:$Z$492,16,FALSE)</f>
        <v>1</v>
      </c>
      <c r="T142" s="15">
        <f>VLOOKUP(C142,'[2]S0-12'!$C$3:$Z$492,17,FALSE)</f>
        <v>4</v>
      </c>
      <c r="U142" s="15">
        <f>VLOOKUP(C142,'[2]S0-12'!$C$3:$Z$492,18,FALSE)</f>
        <v>3</v>
      </c>
      <c r="V142" s="15">
        <f>VLOOKUP(C142,'[2]S0-12'!$C$3:$Z$492,19,FALSE)</f>
        <v>0.75</v>
      </c>
      <c r="W142" s="15">
        <f>VLOOKUP(C142,'[2]S0-12'!$C$3:$Z$492,20,FALSE)</f>
        <v>6</v>
      </c>
      <c r="X142" s="15">
        <f>VLOOKUP(C142,'[2]S0-12'!$C$3:$Z$492,21,FALSE)</f>
        <v>8</v>
      </c>
      <c r="Y142" s="15">
        <f>VLOOKUP(C142,'[2]S0-12'!$C$3:$Z$492,22,FALSE)</f>
        <v>1.3333333333333333</v>
      </c>
      <c r="Z142" s="15" t="str">
        <f>VLOOKUP(C142,'[2]S0-12'!$C$3:$Z$492,23,FALSE)</f>
        <v>NO</v>
      </c>
    </row>
    <row r="143" spans="1:26" x14ac:dyDescent="0.25">
      <c r="A143" s="12" t="s">
        <v>137</v>
      </c>
      <c r="B143" s="12" t="s">
        <v>165</v>
      </c>
      <c r="C143" s="13">
        <v>21814</v>
      </c>
      <c r="D143" s="14" t="str">
        <f>VLOOKUP(C143,'[1]SO-04'!$C$2:$E$394,3,FALSE)</f>
        <v>I-1</v>
      </c>
      <c r="F143" s="15">
        <v>20</v>
      </c>
      <c r="G143" s="16">
        <v>20</v>
      </c>
      <c r="H143" s="17">
        <f t="shared" si="2"/>
        <v>1</v>
      </c>
      <c r="I143" s="15">
        <f>VLOOKUP(C143,'[2]S0-12'!$C$3:$Z$492,6,FALSE)</f>
        <v>1</v>
      </c>
      <c r="J143" s="15">
        <f>VLOOKUP(C143,'[2]S0-12'!$C$3:$Z$492,7,FALSE)</f>
        <v>2</v>
      </c>
      <c r="K143" s="15">
        <f>VLOOKUP(C143,'[2]S0-12'!$C$3:$Z$492,8,FALSE)</f>
        <v>4</v>
      </c>
      <c r="L143" s="15">
        <f>VLOOKUP(C143,'[2]S0-12'!$C$3:$Z$492,9,FALSE)</f>
        <v>26</v>
      </c>
      <c r="M143" s="15">
        <f>VLOOKUP(C143,'[2]S0-12'!$C$3:$Z$492,10,FALSE)</f>
        <v>6.5</v>
      </c>
      <c r="N143" s="15">
        <f>VLOOKUP(C143,'[2]S0-12'!$C$3:$Z$492,11,FALSE)</f>
        <v>4</v>
      </c>
      <c r="O143" s="15">
        <f>VLOOKUP(C143,'[2]S0-12'!$C$3:$Z$492,12,FALSE)</f>
        <v>18</v>
      </c>
      <c r="P143" s="15">
        <f>VLOOKUP(C143,'[2]S0-12'!$C$3:$Z$492,13,FALSE)</f>
        <v>4.5</v>
      </c>
      <c r="Q143" s="15">
        <f>VLOOKUP(C143,'[2]S0-12'!$C$3:$Z$492,14,FALSE)</f>
        <v>2</v>
      </c>
      <c r="R143" s="15">
        <f>VLOOKUP(C143,'[2]S0-12'!$C$3:$Z$492,15,FALSE)</f>
        <v>1</v>
      </c>
      <c r="S143" s="15">
        <f>VLOOKUP(C143,'[2]S0-12'!$C$3:$Z$492,16,FALSE)</f>
        <v>1</v>
      </c>
      <c r="T143" s="15">
        <f>VLOOKUP(C143,'[2]S0-12'!$C$3:$Z$492,17,FALSE)</f>
        <v>4</v>
      </c>
      <c r="U143" s="15">
        <f>VLOOKUP(C143,'[2]S0-12'!$C$3:$Z$492,18,FALSE)</f>
        <v>18</v>
      </c>
      <c r="V143" s="15">
        <f>VLOOKUP(C143,'[2]S0-12'!$C$3:$Z$492,19,FALSE)</f>
        <v>4.5</v>
      </c>
      <c r="W143" s="15">
        <f>VLOOKUP(C143,'[2]S0-12'!$C$3:$Z$492,20,FALSE)</f>
        <v>6</v>
      </c>
      <c r="X143" s="15">
        <f>VLOOKUP(C143,'[2]S0-12'!$C$3:$Z$492,21,FALSE)</f>
        <v>44</v>
      </c>
      <c r="Y143" s="15">
        <f>VLOOKUP(C143,'[2]S0-12'!$C$3:$Z$492,22,FALSE)</f>
        <v>7.333333333333333</v>
      </c>
      <c r="Z143" s="15" t="s">
        <v>21</v>
      </c>
    </row>
  </sheetData>
  <autoFilter ref="A3:Z143" xr:uid="{00000000-0009-0000-0000-000001000000}"/>
  <mergeCells count="1">
    <mergeCell ref="A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RESULTADO</vt:lpstr>
      <vt:lpstr>BASE ANALITICA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xjoelo</cp:lastModifiedBy>
  <cp:lastPrinted>2018-08-01T16:53:45Z</cp:lastPrinted>
  <dcterms:created xsi:type="dcterms:W3CDTF">2018-07-26T18:07:32Z</dcterms:created>
  <dcterms:modified xsi:type="dcterms:W3CDTF">2018-08-01T16:54:10Z</dcterms:modified>
</cp:coreProperties>
</file>