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hidePivotFieldList="1" defaultThemeVersion="124226"/>
  <mc:AlternateContent xmlns:mc="http://schemas.openxmlformats.org/markup-compatibility/2006">
    <mc:Choice Requires="x15">
      <x15ac:absPath xmlns:x15ac="http://schemas.microsoft.com/office/spreadsheetml/2010/11/ac" url="C:\Users\xjoelo\Desktop\"/>
    </mc:Choice>
  </mc:AlternateContent>
  <xr:revisionPtr revIDLastSave="0" documentId="8_{77B98E7C-D122-4E1C-A501-5D9B3E64FDA4}" xr6:coauthVersionLast="34" xr6:coauthVersionMax="34" xr10:uidLastSave="{00000000-0000-0000-0000-000000000000}"/>
  <bookViews>
    <workbookView xWindow="0" yWindow="0" windowWidth="28800" windowHeight="12225" tabRatio="812" activeTab="1" xr2:uid="{00000000-000D-0000-FFFF-FFFF00000000}"/>
  </bookViews>
  <sheets>
    <sheet name="PASO_1_CONCILIACION_EG" sheetId="18" r:id="rId1"/>
    <sheet name="PASO 2_COM_ANUAL_JUNIO" sheetId="19" r:id="rId2"/>
  </sheets>
  <definedNames>
    <definedName name="BASE_EJECUTORA">#REF!</definedName>
    <definedName name="BASE_EJECUTORA_PROGRAMA">#REF!</definedName>
    <definedName name="ejec_no_incluir">#REF!</definedName>
    <definedName name="NOVAN">#REF!</definedName>
  </definedNames>
  <calcPr calcId="162913"/>
</workbook>
</file>

<file path=xl/calcChain.xml><?xml version="1.0" encoding="utf-8"?>
<calcChain xmlns="http://schemas.openxmlformats.org/spreadsheetml/2006/main">
  <c r="E17" i="18" l="1"/>
  <c r="G23" i="19"/>
  <c r="F23" i="19"/>
  <c r="D23" i="19"/>
  <c r="C23" i="19"/>
  <c r="E23" i="19" s="1"/>
  <c r="B23" i="19"/>
  <c r="H23" i="19"/>
  <c r="H22" i="19"/>
  <c r="H21" i="19"/>
  <c r="H20" i="19"/>
  <c r="H19" i="19"/>
  <c r="H18" i="19"/>
  <c r="H17" i="19"/>
  <c r="H16" i="19"/>
  <c r="H15" i="19"/>
  <c r="H14" i="19"/>
  <c r="H13" i="19"/>
  <c r="H11" i="19"/>
  <c r="E22" i="19"/>
  <c r="E21" i="19"/>
  <c r="E20" i="19"/>
  <c r="E19" i="19"/>
  <c r="E18" i="19"/>
  <c r="E17" i="19"/>
  <c r="E16" i="19"/>
  <c r="E15" i="19"/>
  <c r="E14" i="19"/>
  <c r="E13" i="19"/>
  <c r="E11" i="19"/>
  <c r="H16" i="18" l="1"/>
  <c r="H15" i="18"/>
  <c r="H14" i="18"/>
  <c r="H13" i="18"/>
  <c r="H12" i="18"/>
  <c r="H11" i="18"/>
  <c r="H10" i="18"/>
  <c r="H9" i="18"/>
  <c r="H8" i="18"/>
  <c r="H7" i="18"/>
  <c r="G17" i="18" l="1"/>
  <c r="H17" i="18" s="1"/>
  <c r="F17" i="18"/>
  <c r="D17" i="18"/>
  <c r="C17" i="18"/>
  <c r="H5" i="18" l="1"/>
</calcChain>
</file>

<file path=xl/sharedStrings.xml><?xml version="1.0" encoding="utf-8"?>
<sst xmlns="http://schemas.openxmlformats.org/spreadsheetml/2006/main" count="54" uniqueCount="39">
  <si>
    <t>Total CONSISTENCIA</t>
  </si>
  <si>
    <t>%</t>
  </si>
  <si>
    <t>UNIDAD EJECUTORA</t>
  </si>
  <si>
    <t>COMPROMISO DE GESTION   1.2.1 - CONVENIO  AP ENDIS  NIVEL -1</t>
  </si>
  <si>
    <t>Total EG SIGA   2018</t>
  </si>
  <si>
    <t>Total EG SIAF  2018</t>
  </si>
  <si>
    <t>IMPORTE_SIGA  2018</t>
  </si>
  <si>
    <t>Fuente:</t>
  </si>
  <si>
    <t>- PPlay1 - C_NECESIDADES_8_2018</t>
  </si>
  <si>
    <t>PIM -2018</t>
  </si>
  <si>
    <t>- Aplicativo SIAF-SP</t>
  </si>
  <si>
    <t>0823 DIRECCION REGIONAL DE SALUD JUNIN</t>
  </si>
  <si>
    <t>0824 SALUD DANIEL ALCIDES CARRION</t>
  </si>
  <si>
    <t>0825 SALUD EL CARMEN</t>
  </si>
  <si>
    <t>0826 SALUD JAUJA</t>
  </si>
  <si>
    <t>0827 SALUD TARMA</t>
  </si>
  <si>
    <t>0828 SALUD CHANCHAMAYO</t>
  </si>
  <si>
    <t>0829 SALUD SATIPO</t>
  </si>
  <si>
    <t>0830 SALUD JUNIN</t>
  </si>
  <si>
    <t>1224 RED DE SALUD DEL VALLE DEL MANTARO</t>
  </si>
  <si>
    <t>1612 RED DE SALUD PICHANAKI</t>
  </si>
  <si>
    <t>1613 RED DE SALUD SAN MARTIN DE PANGOA</t>
  </si>
  <si>
    <t>1615 SALUD CHUPACA</t>
  </si>
  <si>
    <t>TOTAL SECTOR SALUD JUNIN</t>
  </si>
  <si>
    <r>
      <rPr>
        <b/>
        <u/>
        <sz val="10"/>
        <color theme="1"/>
        <rFont val="Calibri"/>
        <family val="2"/>
        <scheme val="minor"/>
      </rPr>
      <t>Conciliación de EG</t>
    </r>
    <r>
      <rPr>
        <sz val="10"/>
        <color theme="1"/>
        <rFont val="Calibri"/>
        <family val="2"/>
        <scheme val="minor"/>
      </rPr>
      <t xml:space="preserve">: Las especificas de gasto a nivel de detalle en la genérica 2.3 bienes y servicios del PIM en el SIAF, se corresponden al menos en </t>
    </r>
    <r>
      <rPr>
        <b/>
        <sz val="10"/>
        <color theme="1"/>
        <rFont val="Calibri"/>
        <family val="2"/>
        <scheme val="minor"/>
      </rPr>
      <t>95%</t>
    </r>
    <r>
      <rPr>
        <sz val="10"/>
        <color theme="1"/>
        <rFont val="Calibri"/>
        <family val="2"/>
        <scheme val="minor"/>
      </rPr>
      <t xml:space="preserve"> o más respecto a las específicas de bienes y servicios registrados en el cuadro de necesidades de la fase requerido  2018 del SIGA, en los programas presupuestales  PAN y SMN por toda fuente de financiamiento.</t>
    </r>
  </si>
  <si>
    <t>UNIDADES EJECUTORAS</t>
  </si>
  <si>
    <t>PIM 2018</t>
  </si>
  <si>
    <t>CERTIFICACION_SIGA</t>
  </si>
  <si>
    <t>CERTIFICACION_SIAF</t>
  </si>
  <si>
    <t>COMPROMISO_ANUAL_SIGA</t>
  </si>
  <si>
    <t>COMPROMISO_ANUAL_SIAF</t>
  </si>
  <si>
    <t>META</t>
  </si>
  <si>
    <t>450 GOBIERNO REGIONAL DEL DEPARTAMENTO DE JUNIN</t>
  </si>
  <si>
    <t>REGION JUNIN</t>
  </si>
  <si>
    <r>
      <rPr>
        <b/>
        <u/>
        <sz val="10"/>
        <color theme="1"/>
        <rFont val="Calibri"/>
        <family val="2"/>
        <scheme val="minor"/>
      </rPr>
      <t xml:space="preserve">Compromiso Anual: </t>
    </r>
    <r>
      <rPr>
        <sz val="10"/>
        <color theme="1"/>
        <rFont val="Calibri"/>
        <family val="2"/>
        <scheme val="minor"/>
      </rPr>
      <t>En las bases de datos del SIGA y del SIAF al 31 de agosto, se identifica el presupuesto que cuenta con compromiso anual para bienes y servicios (genérica 2.3) y para activos no financieros (genérica 2.6) a nivel de los programas presupuestales de salud, por toda fuente de financiamiento, por unidad ejecutora de salud y consolidado a nivel de pliego regional, excluyendo las especificas de CAS (23281)</t>
    </r>
  </si>
  <si>
    <t>TOTAL % CONSISTENCIA SIGA/SIAF - COM ANUAL</t>
  </si>
  <si>
    <t>TOTAL % CONSISTENCIA SIGA/SIAF - CERTIFICACION</t>
  </si>
  <si>
    <t>- PPlay1 - Cubo Orden_Junio</t>
  </si>
  <si>
    <t>- Aplicativo SIAF-SP_Julio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</si>
</sst>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sz val="7"/>
      <color theme="1"/>
      <name val="Calibri"/>
      <family val="2"/>
      <scheme val="minor"/>
    </font>
    <font>
      <sz val="10"/>
      <name val="Arial"/>
      <family val="2"/>
    </font>
    <font>
      <sz val="8"/>
      <name val="Calibri"/>
      <family val="2"/>
      <scheme val="minor"/>
    </font>
    <font>
      <b/>
      <sz val="8"/>
      <name val="Calibri"/>
      <family val="2"/>
      <scheme val="minor"/>
    </font>
    <font>
      <b/>
      <sz val="10"/>
      <name val="Arial"/>
      <family val="2"/>
    </font>
    <font>
      <b/>
      <sz val="14"/>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theme="9" tint="0.39997558519241921"/>
        <bgColor theme="4" tint="0.79998168889431442"/>
      </patternFill>
    </fill>
    <fill>
      <patternFill patternType="solid">
        <fgColor theme="8" tint="0.39997558519241921"/>
        <bgColor theme="4" tint="0.79998168889431442"/>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18" fillId="0" borderId="0" xfId="0" applyFont="1"/>
    <xf numFmtId="3" fontId="19" fillId="38" borderId="10" xfId="0" applyNumberFormat="1" applyFont="1" applyFill="1" applyBorder="1"/>
    <xf numFmtId="0" fontId="19" fillId="35" borderId="10" xfId="0" applyFont="1" applyFill="1" applyBorder="1" applyAlignment="1">
      <alignment horizontal="center" vertical="center"/>
    </xf>
    <xf numFmtId="1" fontId="18" fillId="0" borderId="10" xfId="0" applyNumberFormat="1" applyFont="1" applyBorder="1"/>
    <xf numFmtId="9" fontId="18" fillId="34" borderId="10" xfId="42" applyNumberFormat="1" applyFont="1" applyFill="1" applyBorder="1"/>
    <xf numFmtId="2" fontId="19" fillId="38" borderId="10" xfId="0" applyNumberFormat="1" applyFont="1" applyFill="1" applyBorder="1"/>
    <xf numFmtId="164" fontId="19" fillId="38" borderId="10" xfId="42" applyNumberFormat="1" applyFont="1" applyFill="1" applyBorder="1"/>
    <xf numFmtId="0" fontId="19" fillId="0" borderId="0" xfId="0" applyFont="1"/>
    <xf numFmtId="1" fontId="18" fillId="0" borderId="0" xfId="0" applyNumberFormat="1" applyFont="1"/>
    <xf numFmtId="49" fontId="23" fillId="0" borderId="0" xfId="0" applyNumberFormat="1" applyFont="1" applyAlignment="1">
      <alignment horizontal="left" indent="4"/>
    </xf>
    <xf numFmtId="0" fontId="24" fillId="0" borderId="10" xfId="0" applyFont="1" applyFill="1" applyBorder="1" applyAlignment="1"/>
    <xf numFmtId="0" fontId="25" fillId="0" borderId="10" xfId="0" applyFont="1" applyFill="1" applyBorder="1" applyAlignment="1"/>
    <xf numFmtId="3" fontId="18" fillId="0" borderId="10" xfId="0" applyNumberFormat="1" applyFont="1" applyFill="1" applyBorder="1"/>
    <xf numFmtId="0" fontId="19" fillId="33" borderId="11" xfId="0" applyFont="1" applyFill="1" applyBorder="1" applyAlignment="1">
      <alignment horizontal="center" vertical="center"/>
    </xf>
    <xf numFmtId="3" fontId="19" fillId="36" borderId="11" xfId="0" applyNumberFormat="1" applyFont="1" applyFill="1" applyBorder="1" applyAlignment="1">
      <alignment horizontal="center" vertical="center"/>
    </xf>
    <xf numFmtId="3" fontId="19" fillId="37" borderId="11" xfId="0" applyNumberFormat="1" applyFont="1" applyFill="1" applyBorder="1" applyAlignment="1">
      <alignment horizontal="center" vertical="center" wrapText="1"/>
    </xf>
    <xf numFmtId="0" fontId="26" fillId="0" borderId="10" xfId="0" applyFont="1" applyFill="1" applyBorder="1" applyAlignment="1"/>
    <xf numFmtId="4" fontId="19" fillId="0" borderId="10" xfId="0" applyNumberFormat="1" applyFont="1" applyFill="1" applyBorder="1" applyAlignment="1">
      <alignment vertical="center"/>
    </xf>
    <xf numFmtId="1" fontId="19" fillId="0" borderId="10" xfId="0" applyNumberFormat="1" applyFont="1" applyBorder="1"/>
    <xf numFmtId="9" fontId="19" fillId="34" borderId="10" xfId="42" applyNumberFormat="1" applyFont="1" applyFill="1" applyBorder="1"/>
    <xf numFmtId="3" fontId="18" fillId="0" borderId="10" xfId="0" applyNumberFormat="1" applyFont="1" applyFill="1" applyBorder="1" applyAlignment="1">
      <alignment vertical="center"/>
    </xf>
    <xf numFmtId="0" fontId="27" fillId="39" borderId="10" xfId="0" applyFont="1" applyFill="1" applyBorder="1" applyAlignment="1">
      <alignment horizontal="center" vertical="center" wrapText="1"/>
    </xf>
    <xf numFmtId="10" fontId="24" fillId="0" borderId="10" xfId="0" applyNumberFormat="1" applyFont="1" applyFill="1" applyBorder="1" applyAlignment="1">
      <alignment wrapText="1"/>
    </xf>
    <xf numFmtId="0" fontId="27" fillId="0" borderId="10" xfId="0" applyFont="1" applyFill="1" applyBorder="1" applyAlignment="1">
      <alignment wrapText="1"/>
    </xf>
    <xf numFmtId="3" fontId="27" fillId="0" borderId="10" xfId="0" applyNumberFormat="1" applyFont="1" applyFill="1" applyBorder="1" applyAlignment="1">
      <alignment wrapText="1"/>
    </xf>
    <xf numFmtId="10" fontId="27" fillId="0" borderId="10" xfId="0" applyNumberFormat="1" applyFont="1" applyFill="1" applyBorder="1" applyAlignment="1">
      <alignment wrapText="1"/>
    </xf>
    <xf numFmtId="0" fontId="24" fillId="0" borderId="0" xfId="0" applyFont="1" applyAlignment="1">
      <alignment wrapText="1"/>
    </xf>
    <xf numFmtId="0" fontId="16" fillId="0" borderId="0" xfId="0" applyFont="1"/>
    <xf numFmtId="0" fontId="19" fillId="36" borderId="11" xfId="0" applyFont="1" applyFill="1" applyBorder="1" applyAlignment="1">
      <alignment horizontal="center" vertical="center" wrapText="1"/>
    </xf>
    <xf numFmtId="0" fontId="19" fillId="37" borderId="11" xfId="0" applyFont="1" applyFill="1" applyBorder="1" applyAlignment="1">
      <alignment horizontal="center" vertical="center" wrapText="1"/>
    </xf>
    <xf numFmtId="0" fontId="19" fillId="33" borderId="11" xfId="0" applyFont="1" applyFill="1" applyBorder="1" applyAlignment="1">
      <alignment horizontal="center" vertical="center" wrapText="1"/>
    </xf>
    <xf numFmtId="3" fontId="0" fillId="0" borderId="10" xfId="0" applyNumberFormat="1" applyFont="1" applyBorder="1" applyAlignment="1">
      <alignment wrapText="1"/>
    </xf>
    <xf numFmtId="3" fontId="18" fillId="0" borderId="10" xfId="0" applyNumberFormat="1" applyFont="1" applyBorder="1" applyAlignment="1">
      <alignment wrapText="1"/>
    </xf>
    <xf numFmtId="1" fontId="25" fillId="40" borderId="10" xfId="0" applyNumberFormat="1" applyFont="1" applyFill="1" applyBorder="1" applyAlignment="1">
      <alignment vertical="center"/>
    </xf>
    <xf numFmtId="0" fontId="20" fillId="0" borderId="0" xfId="0" applyFont="1" applyAlignment="1">
      <alignment horizontal="left" wrapText="1"/>
    </xf>
    <xf numFmtId="0" fontId="28" fillId="0" borderId="0" xfId="0" applyFont="1" applyAlignment="1">
      <alignment horizontal="center"/>
    </xf>
    <xf numFmtId="10" fontId="27" fillId="0" borderId="11" xfId="0" applyNumberFormat="1" applyFont="1" applyFill="1" applyBorder="1" applyAlignment="1">
      <alignment horizontal="center" vertical="center" wrapText="1"/>
    </xf>
    <xf numFmtId="10" fontId="27" fillId="0" borderId="13" xfId="0" applyNumberFormat="1" applyFont="1" applyFill="1" applyBorder="1" applyAlignment="1">
      <alignment horizontal="center" vertical="center" wrapText="1"/>
    </xf>
    <xf numFmtId="10" fontId="27" fillId="0" borderId="12" xfId="0" applyNumberFormat="1" applyFont="1" applyFill="1" applyBorder="1" applyAlignment="1">
      <alignment horizontal="center" vertical="center" wrapText="1"/>
    </xf>
    <xf numFmtId="0" fontId="28" fillId="41" borderId="0" xfId="0" applyFont="1" applyFill="1" applyAlignment="1">
      <alignment horizontal="center"/>
    </xf>
    <xf numFmtId="0" fontId="20" fillId="0" borderId="0" xfId="0" applyFont="1" applyAlignment="1">
      <alignment horizont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73268</xdr:colOff>
      <xdr:row>19</xdr:row>
      <xdr:rowOff>14652</xdr:rowOff>
    </xdr:from>
    <xdr:to>
      <xdr:col>8</xdr:col>
      <xdr:colOff>146538</xdr:colOff>
      <xdr:row>29</xdr:row>
      <xdr:rowOff>70338</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3426068" y="3302975"/>
          <a:ext cx="3461239" cy="131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800" b="1">
              <a:solidFill>
                <a:srgbClr val="FF0000"/>
              </a:solidFill>
            </a:rPr>
            <a:t>Comentario:</a:t>
          </a:r>
          <a:r>
            <a:rPr lang="es-PE" sz="800" b="1"/>
            <a:t> </a:t>
          </a:r>
          <a:r>
            <a:rPr lang="es-PE" sz="800" b="1">
              <a:solidFill>
                <a:srgbClr val="0000FF"/>
              </a:solidFill>
            </a:rPr>
            <a:t>Al corte</a:t>
          </a:r>
          <a:r>
            <a:rPr lang="es-PE" sz="800" b="1" baseline="0">
              <a:solidFill>
                <a:srgbClr val="0000FF"/>
              </a:solidFill>
            </a:rPr>
            <a:t> del 30 de Junio del 2018 como Región estamos 97.5%  por encima de la meta mínima fijada.  La Unidad Ejecutora 0827 Salud Tarma tiene un porcentaje de avance de 83%, ya que no tuvieron una adecuada progrmación de especificas de gasto en la Fase Requerido, del mismo precisar que para el presente ejercicio fiscal el MINSA incorporo en el KIT de Ejecución la EG 23.27.11.5 Servicio de Alimnentación de Consumo Humano.</a:t>
          </a:r>
        </a:p>
        <a:p>
          <a:r>
            <a:rPr lang="es-PE" sz="800" b="1" baseline="0">
              <a:solidFill>
                <a:srgbClr val="0000FF"/>
              </a:solidFill>
            </a:rPr>
            <a:t>La Unidad Ejecutora 0824 Daniel Alcides Carrion no tiene progrmación en los PP 001 PAN y 002 SMN</a:t>
          </a:r>
        </a:p>
        <a:p>
          <a:endParaRPr lang="es-PE" sz="800" b="1" baseline="0">
            <a:solidFill>
              <a:srgbClr val="0000FF"/>
            </a:solidFill>
          </a:endParaRPr>
        </a:p>
        <a:p>
          <a:endParaRPr lang="es-PE" sz="800" b="1" baseline="0">
            <a:solidFill>
              <a:srgbClr val="0000FF"/>
            </a:solidFill>
          </a:endParaRPr>
        </a:p>
        <a:p>
          <a:endParaRPr lang="es-PE" sz="800" b="1">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723900</xdr:colOff>
      <xdr:row>26</xdr:row>
      <xdr:rowOff>83820</xdr:rowOff>
    </xdr:from>
    <xdr:to>
      <xdr:col>8</xdr:col>
      <xdr:colOff>571500</xdr:colOff>
      <xdr:row>34</xdr:row>
      <xdr:rowOff>129540</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6416040" y="5958840"/>
          <a:ext cx="4312920" cy="150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200" b="1">
              <a:solidFill>
                <a:srgbClr val="FF0000"/>
              </a:solidFill>
            </a:rPr>
            <a:t>Comentario:</a:t>
          </a:r>
          <a:r>
            <a:rPr lang="es-PE" sz="1200" b="1"/>
            <a:t> </a:t>
          </a:r>
          <a:r>
            <a:rPr lang="es-PE" sz="1200" b="1">
              <a:solidFill>
                <a:srgbClr val="0000FF"/>
              </a:solidFill>
            </a:rPr>
            <a:t>Al corte</a:t>
          </a:r>
          <a:r>
            <a:rPr lang="es-PE" sz="1200" b="1" baseline="0">
              <a:solidFill>
                <a:srgbClr val="0000FF"/>
              </a:solidFill>
            </a:rPr>
            <a:t> del 30 de Junio del 2018 como Región estamos por encima de la meta mínima fijada para el compromisos anual 85%.  La Unidad Ejecutora 1612 Salud Pichanaki tiene un porcentaje de avance de 85.29%, se viene ejecutando el presupuesto sin hacer interface entre el SIGA y SIAF.</a:t>
          </a:r>
        </a:p>
        <a:p>
          <a:endParaRPr lang="es-PE" sz="1200" b="1" baseline="0">
            <a:solidFill>
              <a:srgbClr val="0000FF"/>
            </a:solidFill>
          </a:endParaRPr>
        </a:p>
        <a:p>
          <a:endParaRPr lang="es-PE" sz="800" b="1">
            <a:solidFill>
              <a:srgbClr val="0000FF"/>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B1:H32"/>
  <sheetViews>
    <sheetView showGridLines="0" zoomScale="130" zoomScaleNormal="130" workbookViewId="0">
      <selection activeCell="B1" sqref="B1:H1"/>
    </sheetView>
  </sheetViews>
  <sheetFormatPr baseColWidth="10" defaultColWidth="11.42578125" defaultRowHeight="11.25" x14ac:dyDescent="0.2"/>
  <cols>
    <col min="1" max="1" width="7" style="1" customWidth="1"/>
    <col min="2" max="2" width="30" style="1" customWidth="1"/>
    <col min="3" max="4" width="11.85546875" style="1" bestFit="1" customWidth="1"/>
    <col min="5" max="5" width="9.5703125" style="1" customWidth="1"/>
    <col min="6" max="6" width="10.42578125" style="1" customWidth="1"/>
    <col min="7" max="7" width="10.5703125" style="1" customWidth="1"/>
    <col min="8" max="8" width="6.85546875" style="1" bestFit="1" customWidth="1"/>
    <col min="9" max="16384" width="11.42578125" style="1"/>
  </cols>
  <sheetData>
    <row r="1" spans="2:8" ht="18.75" x14ac:dyDescent="0.3">
      <c r="B1" s="36" t="s">
        <v>3</v>
      </c>
      <c r="C1" s="36"/>
      <c r="D1" s="36"/>
      <c r="E1" s="36"/>
      <c r="F1" s="36"/>
      <c r="G1" s="36"/>
      <c r="H1" s="36"/>
    </row>
    <row r="2" spans="2:8" ht="57" customHeight="1" x14ac:dyDescent="0.2">
      <c r="B2" s="35" t="s">
        <v>24</v>
      </c>
      <c r="C2" s="35"/>
      <c r="D2" s="35"/>
      <c r="E2" s="35"/>
      <c r="F2" s="35"/>
      <c r="G2" s="35"/>
      <c r="H2" s="35"/>
    </row>
    <row r="3" spans="2:8" x14ac:dyDescent="0.2">
      <c r="B3" s="1" t="s">
        <v>33</v>
      </c>
    </row>
    <row r="4" spans="2:8" ht="21.75" customHeight="1" x14ac:dyDescent="0.2">
      <c r="B4" s="14" t="s">
        <v>2</v>
      </c>
      <c r="C4" s="15" t="s">
        <v>9</v>
      </c>
      <c r="D4" s="16" t="s">
        <v>6</v>
      </c>
      <c r="E4" s="29" t="s">
        <v>5</v>
      </c>
      <c r="F4" s="30" t="s">
        <v>4</v>
      </c>
      <c r="G4" s="31" t="s">
        <v>0</v>
      </c>
      <c r="H4" s="3" t="s">
        <v>1</v>
      </c>
    </row>
    <row r="5" spans="2:8" x14ac:dyDescent="0.2">
      <c r="B5" s="12" t="s">
        <v>11</v>
      </c>
      <c r="C5" s="33">
        <v>2128913</v>
      </c>
      <c r="D5" s="21">
        <v>1252241.01</v>
      </c>
      <c r="E5" s="4">
        <v>47</v>
      </c>
      <c r="F5" s="4">
        <v>48</v>
      </c>
      <c r="G5" s="4">
        <v>44</v>
      </c>
      <c r="H5" s="5">
        <f t="shared" ref="H5:H16" si="0">IFERROR(G5/E5,1)</f>
        <v>0.93617021276595747</v>
      </c>
    </row>
    <row r="6" spans="2:8" x14ac:dyDescent="0.2">
      <c r="B6" s="12" t="s">
        <v>12</v>
      </c>
      <c r="C6" s="33">
        <v>431</v>
      </c>
      <c r="D6" s="13">
        <v>0</v>
      </c>
      <c r="E6" s="4">
        <v>0</v>
      </c>
      <c r="F6" s="4">
        <v>0</v>
      </c>
      <c r="G6" s="4">
        <v>0</v>
      </c>
      <c r="H6" s="5">
        <v>0</v>
      </c>
    </row>
    <row r="7" spans="2:8" x14ac:dyDescent="0.2">
      <c r="B7" s="12" t="s">
        <v>13</v>
      </c>
      <c r="C7" s="33">
        <v>3969423</v>
      </c>
      <c r="D7" s="13">
        <v>12305281.060000002</v>
      </c>
      <c r="E7" s="34">
        <v>19</v>
      </c>
      <c r="F7" s="34">
        <v>57</v>
      </c>
      <c r="G7" s="34">
        <v>18</v>
      </c>
      <c r="H7" s="5">
        <f t="shared" si="0"/>
        <v>0.94736842105263153</v>
      </c>
    </row>
    <row r="8" spans="2:8" x14ac:dyDescent="0.2">
      <c r="B8" s="12" t="s">
        <v>14</v>
      </c>
      <c r="C8" s="33">
        <v>1723050</v>
      </c>
      <c r="D8" s="13">
        <v>14067590.34</v>
      </c>
      <c r="E8" s="34">
        <v>40</v>
      </c>
      <c r="F8" s="34">
        <v>89</v>
      </c>
      <c r="G8" s="34">
        <v>40</v>
      </c>
      <c r="H8" s="5">
        <f t="shared" si="0"/>
        <v>1</v>
      </c>
    </row>
    <row r="9" spans="2:8" x14ac:dyDescent="0.2">
      <c r="B9" s="17" t="s">
        <v>15</v>
      </c>
      <c r="C9" s="33">
        <v>1751488</v>
      </c>
      <c r="D9" s="18">
        <v>4744859.3899999987</v>
      </c>
      <c r="E9" s="19">
        <v>24</v>
      </c>
      <c r="F9" s="19">
        <v>50</v>
      </c>
      <c r="G9" s="19">
        <v>20</v>
      </c>
      <c r="H9" s="20">
        <f t="shared" si="0"/>
        <v>0.83333333333333337</v>
      </c>
    </row>
    <row r="10" spans="2:8" x14ac:dyDescent="0.2">
      <c r="B10" s="12" t="s">
        <v>16</v>
      </c>
      <c r="C10" s="33">
        <v>2375650</v>
      </c>
      <c r="D10" s="13">
        <v>11808175.170000002</v>
      </c>
      <c r="E10" s="4">
        <v>34</v>
      </c>
      <c r="F10" s="4">
        <v>90</v>
      </c>
      <c r="G10" s="4">
        <v>34</v>
      </c>
      <c r="H10" s="5">
        <f t="shared" si="0"/>
        <v>1</v>
      </c>
    </row>
    <row r="11" spans="2:8" ht="10.15" customHeight="1" x14ac:dyDescent="0.2">
      <c r="B11" s="12" t="s">
        <v>17</v>
      </c>
      <c r="C11" s="33">
        <v>2336606</v>
      </c>
      <c r="D11" s="13">
        <v>6813955.0299999993</v>
      </c>
      <c r="E11" s="4">
        <v>45</v>
      </c>
      <c r="F11" s="4">
        <v>59</v>
      </c>
      <c r="G11" s="4">
        <v>44</v>
      </c>
      <c r="H11" s="5">
        <f t="shared" si="0"/>
        <v>0.97777777777777775</v>
      </c>
    </row>
    <row r="12" spans="2:8" x14ac:dyDescent="0.2">
      <c r="B12" s="12" t="s">
        <v>18</v>
      </c>
      <c r="C12" s="33">
        <v>1288267</v>
      </c>
      <c r="D12" s="13">
        <v>6291019.7200000007</v>
      </c>
      <c r="E12" s="4">
        <v>37</v>
      </c>
      <c r="F12" s="4">
        <v>67</v>
      </c>
      <c r="G12" s="4">
        <v>37</v>
      </c>
      <c r="H12" s="5">
        <f t="shared" si="0"/>
        <v>1</v>
      </c>
    </row>
    <row r="13" spans="2:8" x14ac:dyDescent="0.2">
      <c r="B13" s="12" t="s">
        <v>19</v>
      </c>
      <c r="C13" s="33">
        <v>2742495</v>
      </c>
      <c r="D13" s="13">
        <v>24275586.410000004</v>
      </c>
      <c r="E13" s="4">
        <v>41</v>
      </c>
      <c r="F13" s="4">
        <v>83</v>
      </c>
      <c r="G13" s="4">
        <v>41</v>
      </c>
      <c r="H13" s="5">
        <f t="shared" si="0"/>
        <v>1</v>
      </c>
    </row>
    <row r="14" spans="2:8" ht="10.15" customHeight="1" x14ac:dyDescent="0.2">
      <c r="B14" s="12" t="s">
        <v>20</v>
      </c>
      <c r="C14" s="33">
        <v>582278</v>
      </c>
      <c r="D14" s="13">
        <v>14623546.060000002</v>
      </c>
      <c r="E14" s="4">
        <v>40</v>
      </c>
      <c r="F14" s="4">
        <v>99</v>
      </c>
      <c r="G14" s="4">
        <v>40</v>
      </c>
      <c r="H14" s="5">
        <f t="shared" si="0"/>
        <v>1</v>
      </c>
    </row>
    <row r="15" spans="2:8" x14ac:dyDescent="0.2">
      <c r="B15" s="12" t="s">
        <v>21</v>
      </c>
      <c r="C15" s="33">
        <v>1045207</v>
      </c>
      <c r="D15" s="13">
        <v>9966258.1699999999</v>
      </c>
      <c r="E15" s="4">
        <v>32</v>
      </c>
      <c r="F15" s="4">
        <v>90</v>
      </c>
      <c r="G15" s="4">
        <v>32</v>
      </c>
      <c r="H15" s="5">
        <f t="shared" si="0"/>
        <v>1</v>
      </c>
    </row>
    <row r="16" spans="2:8" x14ac:dyDescent="0.2">
      <c r="B16" s="12" t="s">
        <v>22</v>
      </c>
      <c r="C16" s="33">
        <v>1059821</v>
      </c>
      <c r="D16" s="13">
        <v>7728713.660000002</v>
      </c>
      <c r="E16" s="4">
        <v>37</v>
      </c>
      <c r="F16" s="4">
        <v>72</v>
      </c>
      <c r="G16" s="4">
        <v>36</v>
      </c>
      <c r="H16" s="5">
        <f t="shared" si="0"/>
        <v>0.97297297297297303</v>
      </c>
    </row>
    <row r="17" spans="2:8" x14ac:dyDescent="0.2">
      <c r="B17" s="6" t="s">
        <v>23</v>
      </c>
      <c r="C17" s="2">
        <f>SUM(C5:C16)</f>
        <v>21003629</v>
      </c>
      <c r="D17" s="2">
        <f>SUM(D5:D16)</f>
        <v>113877226.02000001</v>
      </c>
      <c r="E17" s="2">
        <f>SUM(E5:E16)</f>
        <v>396</v>
      </c>
      <c r="F17" s="2">
        <f>SUM(F5:F16)</f>
        <v>804</v>
      </c>
      <c r="G17" s="2">
        <f>SUM(G5:G16)</f>
        <v>386</v>
      </c>
      <c r="H17" s="7">
        <f>IFERROR(G17/E17,1)</f>
        <v>0.9747474747474747</v>
      </c>
    </row>
    <row r="18" spans="2:8" x14ac:dyDescent="0.2">
      <c r="B18" s="8" t="s">
        <v>7</v>
      </c>
    </row>
    <row r="19" spans="2:8" ht="9.75" customHeight="1" x14ac:dyDescent="0.2">
      <c r="B19" s="10" t="s">
        <v>38</v>
      </c>
      <c r="E19" s="9"/>
      <c r="F19" s="9"/>
      <c r="G19" s="9"/>
    </row>
    <row r="20" spans="2:8" ht="7.5" customHeight="1" x14ac:dyDescent="0.2">
      <c r="B20" s="10" t="s">
        <v>8</v>
      </c>
    </row>
    <row r="22" spans="2:8" ht="10.15" customHeight="1" x14ac:dyDescent="0.2"/>
    <row r="23" spans="2:8" ht="10.15" customHeight="1" x14ac:dyDescent="0.2"/>
    <row r="25" spans="2:8" ht="10.15" customHeight="1" x14ac:dyDescent="0.2"/>
    <row r="26" spans="2:8" ht="10.15" customHeight="1" x14ac:dyDescent="0.2"/>
    <row r="28" spans="2:8" ht="10.15" customHeight="1" x14ac:dyDescent="0.2"/>
    <row r="29" spans="2:8" ht="10.15" customHeight="1" x14ac:dyDescent="0.2"/>
    <row r="31" spans="2:8" ht="10.15" customHeight="1" x14ac:dyDescent="0.2"/>
    <row r="32" spans="2:8" ht="10.15" customHeight="1" x14ac:dyDescent="0.2"/>
  </sheetData>
  <sortState ref="B3:I27">
    <sortCondition descending="1" ref="H3"/>
  </sortState>
  <mergeCells count="2">
    <mergeCell ref="B2:H2"/>
    <mergeCell ref="B1:H1"/>
  </mergeCells>
  <pageMargins left="0.7" right="0.7" top="0.75" bottom="0.75" header="0.3" footer="0.3"/>
  <pageSetup paperSize="9" orientation="portrait" horizont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26"/>
  <sheetViews>
    <sheetView tabSelected="1" workbookViewId="0">
      <selection activeCell="K15" sqref="K15"/>
    </sheetView>
  </sheetViews>
  <sheetFormatPr baseColWidth="10" defaultRowHeight="15" x14ac:dyDescent="0.25"/>
  <cols>
    <col min="1" max="1" width="37.85546875" customWidth="1"/>
    <col min="5" max="5" width="15.42578125" customWidth="1"/>
    <col min="8" max="8" width="15" customWidth="1"/>
  </cols>
  <sheetData>
    <row r="2" spans="1:9" ht="18.75" x14ac:dyDescent="0.3">
      <c r="A2" s="40" t="s">
        <v>3</v>
      </c>
      <c r="B2" s="40"/>
      <c r="C2" s="40"/>
      <c r="D2" s="40"/>
      <c r="E2" s="40"/>
      <c r="F2" s="40"/>
      <c r="G2" s="40"/>
      <c r="H2" s="40"/>
      <c r="I2" s="40"/>
    </row>
    <row r="3" spans="1:9" ht="14.45" customHeight="1" x14ac:dyDescent="0.25">
      <c r="A3" s="41" t="s">
        <v>34</v>
      </c>
      <c r="B3" s="41"/>
      <c r="C3" s="41"/>
      <c r="D3" s="41"/>
      <c r="E3" s="41"/>
      <c r="F3" s="41"/>
      <c r="G3" s="41"/>
      <c r="H3" s="41"/>
      <c r="I3" s="41"/>
    </row>
    <row r="4" spans="1:9" x14ac:dyDescent="0.25">
      <c r="A4" s="41"/>
      <c r="B4" s="41"/>
      <c r="C4" s="41"/>
      <c r="D4" s="41"/>
      <c r="E4" s="41"/>
      <c r="F4" s="41"/>
      <c r="G4" s="41"/>
      <c r="H4" s="41"/>
      <c r="I4" s="41"/>
    </row>
    <row r="5" spans="1:9" x14ac:dyDescent="0.25">
      <c r="A5" s="41"/>
      <c r="B5" s="41"/>
      <c r="C5" s="41"/>
      <c r="D5" s="41"/>
      <c r="E5" s="41"/>
      <c r="F5" s="41"/>
      <c r="G5" s="41"/>
      <c r="H5" s="41"/>
      <c r="I5" s="41"/>
    </row>
    <row r="6" spans="1:9" x14ac:dyDescent="0.25">
      <c r="A6" s="41"/>
      <c r="B6" s="41"/>
      <c r="C6" s="41"/>
      <c r="D6" s="41"/>
      <c r="E6" s="41"/>
      <c r="F6" s="41"/>
      <c r="G6" s="41"/>
      <c r="H6" s="41"/>
      <c r="I6" s="41"/>
    </row>
    <row r="7" spans="1:9" x14ac:dyDescent="0.25">
      <c r="A7" s="41"/>
      <c r="B7" s="41"/>
      <c r="C7" s="41"/>
      <c r="D7" s="41"/>
      <c r="E7" s="41"/>
      <c r="F7" s="41"/>
      <c r="G7" s="41"/>
      <c r="H7" s="41"/>
      <c r="I7" s="41"/>
    </row>
    <row r="9" spans="1:9" x14ac:dyDescent="0.25">
      <c r="A9" s="28" t="s">
        <v>33</v>
      </c>
    </row>
    <row r="10" spans="1:9" ht="80.45" customHeight="1" x14ac:dyDescent="0.25">
      <c r="A10" s="22" t="s">
        <v>25</v>
      </c>
      <c r="B10" s="22" t="s">
        <v>26</v>
      </c>
      <c r="C10" s="22" t="s">
        <v>27</v>
      </c>
      <c r="D10" s="22" t="s">
        <v>28</v>
      </c>
      <c r="E10" s="22" t="s">
        <v>36</v>
      </c>
      <c r="F10" s="22" t="s">
        <v>29</v>
      </c>
      <c r="G10" s="22" t="s">
        <v>30</v>
      </c>
      <c r="H10" s="22" t="s">
        <v>35</v>
      </c>
      <c r="I10" s="22" t="s">
        <v>31</v>
      </c>
    </row>
    <row r="11" spans="1:9" x14ac:dyDescent="0.25">
      <c r="A11" s="11" t="s">
        <v>11</v>
      </c>
      <c r="B11" s="32">
        <v>2128913</v>
      </c>
      <c r="C11" s="32">
        <v>1012499</v>
      </c>
      <c r="D11" s="32">
        <v>1013839</v>
      </c>
      <c r="E11" s="23">
        <f>C11/D11</f>
        <v>0.99867829112906492</v>
      </c>
      <c r="F11" s="32">
        <v>351496</v>
      </c>
      <c r="G11" s="32">
        <v>351336</v>
      </c>
      <c r="H11" s="23">
        <f>F11/G11</f>
        <v>1.0004554045130587</v>
      </c>
      <c r="I11" s="37">
        <v>0.85</v>
      </c>
    </row>
    <row r="12" spans="1:9" x14ac:dyDescent="0.25">
      <c r="A12" s="11" t="s">
        <v>12</v>
      </c>
      <c r="B12" s="32">
        <v>431</v>
      </c>
      <c r="C12" s="32">
        <v>0</v>
      </c>
      <c r="D12" s="32">
        <v>0</v>
      </c>
      <c r="E12" s="23">
        <v>0</v>
      </c>
      <c r="F12" s="32">
        <v>0</v>
      </c>
      <c r="G12" s="32">
        <v>0</v>
      </c>
      <c r="H12" s="23">
        <v>0</v>
      </c>
      <c r="I12" s="38"/>
    </row>
    <row r="13" spans="1:9" x14ac:dyDescent="0.25">
      <c r="A13" s="11" t="s">
        <v>13</v>
      </c>
      <c r="B13" s="32">
        <v>3969423</v>
      </c>
      <c r="C13" s="32">
        <v>1738166</v>
      </c>
      <c r="D13" s="32">
        <v>1740444</v>
      </c>
      <c r="E13" s="23">
        <f t="shared" ref="E13:E23" si="0">C13/D13</f>
        <v>0.99869113858302827</v>
      </c>
      <c r="F13" s="32">
        <v>1412844</v>
      </c>
      <c r="G13" s="32">
        <v>992522</v>
      </c>
      <c r="H13" s="23">
        <f t="shared" ref="H13:H23" si="1">F13/G13</f>
        <v>1.4234888496174392</v>
      </c>
      <c r="I13" s="38"/>
    </row>
    <row r="14" spans="1:9" x14ac:dyDescent="0.25">
      <c r="A14" s="11" t="s">
        <v>14</v>
      </c>
      <c r="B14" s="32">
        <v>1723050</v>
      </c>
      <c r="C14" s="32">
        <v>629194</v>
      </c>
      <c r="D14" s="32">
        <v>676279</v>
      </c>
      <c r="E14" s="23">
        <f t="shared" si="0"/>
        <v>0.93037636833318793</v>
      </c>
      <c r="F14" s="32">
        <v>599489</v>
      </c>
      <c r="G14" s="32">
        <v>638896</v>
      </c>
      <c r="H14" s="23">
        <f t="shared" si="1"/>
        <v>0.93832016478425284</v>
      </c>
      <c r="I14" s="38"/>
    </row>
    <row r="15" spans="1:9" x14ac:dyDescent="0.25">
      <c r="A15" s="11" t="s">
        <v>15</v>
      </c>
      <c r="B15" s="32">
        <v>1751488</v>
      </c>
      <c r="C15" s="32">
        <v>436460</v>
      </c>
      <c r="D15" s="32">
        <v>706310</v>
      </c>
      <c r="E15" s="23">
        <f t="shared" si="0"/>
        <v>0.61794396228285031</v>
      </c>
      <c r="F15" s="32">
        <v>433460</v>
      </c>
      <c r="G15" s="32">
        <v>420431</v>
      </c>
      <c r="H15" s="23">
        <f t="shared" si="1"/>
        <v>1.0309896273110213</v>
      </c>
      <c r="I15" s="38"/>
    </row>
    <row r="16" spans="1:9" x14ac:dyDescent="0.25">
      <c r="A16" s="11" t="s">
        <v>16</v>
      </c>
      <c r="B16" s="32">
        <v>2375650</v>
      </c>
      <c r="C16" s="32">
        <v>1257894</v>
      </c>
      <c r="D16" s="32">
        <v>1268473</v>
      </c>
      <c r="E16" s="23">
        <f t="shared" si="0"/>
        <v>0.99166005110081179</v>
      </c>
      <c r="F16" s="32">
        <v>1123770</v>
      </c>
      <c r="G16" s="32">
        <v>740234</v>
      </c>
      <c r="H16" s="23">
        <f t="shared" si="1"/>
        <v>1.5181280513999627</v>
      </c>
      <c r="I16" s="38"/>
    </row>
    <row r="17" spans="1:9" x14ac:dyDescent="0.25">
      <c r="A17" s="11" t="s">
        <v>17</v>
      </c>
      <c r="B17" s="32">
        <v>2336606</v>
      </c>
      <c r="C17" s="32">
        <v>849619</v>
      </c>
      <c r="D17" s="32">
        <v>880604</v>
      </c>
      <c r="E17" s="23">
        <f t="shared" si="0"/>
        <v>0.96481392317091452</v>
      </c>
      <c r="F17" s="32">
        <v>843343</v>
      </c>
      <c r="G17" s="32">
        <v>875784</v>
      </c>
      <c r="H17" s="23">
        <f t="shared" si="1"/>
        <v>0.96295776127446953</v>
      </c>
      <c r="I17" s="38"/>
    </row>
    <row r="18" spans="1:9" x14ac:dyDescent="0.25">
      <c r="A18" s="11" t="s">
        <v>18</v>
      </c>
      <c r="B18" s="32">
        <v>1288267</v>
      </c>
      <c r="C18" s="32">
        <v>369537</v>
      </c>
      <c r="D18" s="32">
        <v>369387</v>
      </c>
      <c r="E18" s="23">
        <f t="shared" si="0"/>
        <v>1.000406078178171</v>
      </c>
      <c r="F18" s="32">
        <v>368827</v>
      </c>
      <c r="G18" s="32">
        <v>203267</v>
      </c>
      <c r="H18" s="23">
        <f t="shared" si="1"/>
        <v>1.8144952205719571</v>
      </c>
      <c r="I18" s="38"/>
    </row>
    <row r="19" spans="1:9" x14ac:dyDescent="0.25">
      <c r="A19" s="11" t="s">
        <v>19</v>
      </c>
      <c r="B19" s="32">
        <v>2742495</v>
      </c>
      <c r="C19" s="32">
        <v>761983</v>
      </c>
      <c r="D19" s="32">
        <v>807233</v>
      </c>
      <c r="E19" s="23">
        <f t="shared" si="0"/>
        <v>0.943944313475787</v>
      </c>
      <c r="F19" s="32">
        <v>606968</v>
      </c>
      <c r="G19" s="32">
        <v>628828</v>
      </c>
      <c r="H19" s="23">
        <f t="shared" si="1"/>
        <v>0.96523691693117986</v>
      </c>
      <c r="I19" s="38"/>
    </row>
    <row r="20" spans="1:9" x14ac:dyDescent="0.25">
      <c r="A20" s="11" t="s">
        <v>20</v>
      </c>
      <c r="B20" s="32">
        <v>582278</v>
      </c>
      <c r="C20" s="32">
        <v>229117</v>
      </c>
      <c r="D20" s="32">
        <v>273535</v>
      </c>
      <c r="E20" s="23">
        <f t="shared" si="0"/>
        <v>0.83761493044765756</v>
      </c>
      <c r="F20" s="32">
        <v>229117</v>
      </c>
      <c r="G20" s="32">
        <v>268637</v>
      </c>
      <c r="H20" s="23">
        <f t="shared" si="1"/>
        <v>0.85288698131679552</v>
      </c>
      <c r="I20" s="38"/>
    </row>
    <row r="21" spans="1:9" x14ac:dyDescent="0.25">
      <c r="A21" s="11" t="s">
        <v>21</v>
      </c>
      <c r="B21" s="32">
        <v>1045207</v>
      </c>
      <c r="C21" s="32">
        <v>336060</v>
      </c>
      <c r="D21" s="32">
        <v>409906</v>
      </c>
      <c r="E21" s="23">
        <f t="shared" si="0"/>
        <v>0.8198465013930023</v>
      </c>
      <c r="F21" s="32">
        <v>309606</v>
      </c>
      <c r="G21" s="32">
        <v>334720</v>
      </c>
      <c r="H21" s="23">
        <f t="shared" si="1"/>
        <v>0.92497012428298275</v>
      </c>
      <c r="I21" s="38"/>
    </row>
    <row r="22" spans="1:9" x14ac:dyDescent="0.25">
      <c r="A22" s="11" t="s">
        <v>22</v>
      </c>
      <c r="B22" s="32">
        <v>1059821</v>
      </c>
      <c r="C22" s="32">
        <v>228622</v>
      </c>
      <c r="D22" s="32">
        <v>199372</v>
      </c>
      <c r="E22" s="23">
        <f t="shared" si="0"/>
        <v>1.1467106715085369</v>
      </c>
      <c r="F22" s="32">
        <v>190317</v>
      </c>
      <c r="G22" s="32">
        <v>198117</v>
      </c>
      <c r="H22" s="23">
        <f t="shared" si="1"/>
        <v>0.9606293250957767</v>
      </c>
      <c r="I22" s="38"/>
    </row>
    <row r="23" spans="1:9" ht="30" customHeight="1" x14ac:dyDescent="0.25">
      <c r="A23" s="24" t="s">
        <v>32</v>
      </c>
      <c r="B23" s="25">
        <f>SUM(B11:B22)</f>
        <v>21003629</v>
      </c>
      <c r="C23" s="25">
        <f t="shared" ref="C23:D23" si="2">SUM(C11:C22)</f>
        <v>7849151</v>
      </c>
      <c r="D23" s="25">
        <f t="shared" si="2"/>
        <v>8345382</v>
      </c>
      <c r="E23" s="26">
        <f t="shared" si="0"/>
        <v>0.94053825217347753</v>
      </c>
      <c r="F23" s="25">
        <f t="shared" ref="F23" si="3">SUM(F11:F22)</f>
        <v>6469237</v>
      </c>
      <c r="G23" s="25">
        <f t="shared" ref="G23" si="4">SUM(G11:G22)</f>
        <v>5652772</v>
      </c>
      <c r="H23" s="26">
        <f t="shared" si="1"/>
        <v>1.1444362164262065</v>
      </c>
      <c r="I23" s="39"/>
    </row>
    <row r="24" spans="1:9" ht="17.45" customHeight="1" x14ac:dyDescent="0.25">
      <c r="A24" s="8" t="s">
        <v>7</v>
      </c>
      <c r="B24" s="27"/>
      <c r="C24" s="27"/>
      <c r="D24" s="27"/>
      <c r="E24" s="27"/>
      <c r="F24" s="27"/>
      <c r="G24" s="27"/>
      <c r="H24" s="27"/>
      <c r="I24" s="27"/>
    </row>
    <row r="25" spans="1:9" x14ac:dyDescent="0.25">
      <c r="A25" s="10" t="s">
        <v>10</v>
      </c>
    </row>
    <row r="26" spans="1:9" x14ac:dyDescent="0.25">
      <c r="A26" s="10" t="s">
        <v>37</v>
      </c>
    </row>
  </sheetData>
  <mergeCells count="3">
    <mergeCell ref="I11:I23"/>
    <mergeCell ref="A2:I2"/>
    <mergeCell ref="A3:I7"/>
  </mergeCells>
  <pageMargins left="0.70866141732283472" right="0.70866141732283472" top="0.74803149606299213" bottom="0.74803149606299213" header="0.31496062992125984" footer="0.31496062992125984"/>
  <pageSetup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PASO_1_CONCILIACION_EG</vt:lpstr>
      <vt:lpstr>PASO 2_COM_ANUAL_JUNIO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Ventura Izaguirre, Carlos</dc:creator>
  <cp:lastModifiedBy>xjoelo</cp:lastModifiedBy>
  <cp:lastPrinted>2018-08-01T16:43:17Z</cp:lastPrinted>
  <dcterms:created xsi:type="dcterms:W3CDTF">2015-12-29T16:05:15Z</dcterms:created>
  <dcterms:modified xsi:type="dcterms:W3CDTF">2018-08-01T16:50:00Z</dcterms:modified>
</cp:coreProperties>
</file>